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mc:AlternateContent xmlns:mc="http://schemas.openxmlformats.org/markup-compatibility/2006">
    <mc:Choice Requires="x15">
      <x15ac:absPath xmlns:x15ac="http://schemas.microsoft.com/office/spreadsheetml/2010/11/ac" url="G:\Shared drives\HR &amp; Compliance\Compliance\Annual Accounts\2022 accounts\"/>
    </mc:Choice>
  </mc:AlternateContent>
  <xr:revisionPtr revIDLastSave="0" documentId="13_ncr:1_{6AA6A261-15EF-4288-A05E-4C4C00FDFD93}" xr6:coauthVersionLast="47" xr6:coauthVersionMax="47" xr10:uidLastSave="{00000000-0000-0000-0000-000000000000}"/>
  <bookViews>
    <workbookView xWindow="105" yWindow="1020" windowWidth="20385" windowHeight="9900" tabRatio="715" xr2:uid="{00000000-000D-0000-FFFF-FFFF00000000}"/>
  </bookViews>
  <sheets>
    <sheet name="read me" sheetId="7" r:id="rId1"/>
    <sheet name="input sheet (1)" sheetId="1" r:id="rId2"/>
    <sheet name="input sheet (2)" sheetId="2" r:id="rId3"/>
    <sheet name="input sheet (3)" sheetId="3" r:id="rId4"/>
    <sheet name="input sheet (4)" sheetId="4" r:id="rId5"/>
    <sheet name="trial balance" sheetId="6" r:id="rId6"/>
    <sheet name="AccountsToPrint" sheetId="5" r:id="rId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8" i="1" l="1"/>
  <c r="B17" i="1"/>
  <c r="D127" i="5"/>
  <c r="C127" i="5"/>
  <c r="C41" i="2"/>
  <c r="B41" i="2"/>
  <c r="B29" i="2"/>
  <c r="C29" i="2"/>
  <c r="B22" i="2"/>
  <c r="B43" i="6"/>
  <c r="C43" i="6"/>
  <c r="B9" i="4"/>
  <c r="B8" i="4"/>
  <c r="B7" i="4"/>
  <c r="B14" i="4"/>
  <c r="B13" i="4"/>
  <c r="B17" i="4"/>
  <c r="B12" i="4"/>
  <c r="B18" i="4"/>
  <c r="B15" i="4"/>
  <c r="B10" i="4"/>
  <c r="B6" i="4"/>
  <c r="B56" i="2"/>
  <c r="B47" i="2"/>
  <c r="B38" i="2"/>
  <c r="B31" i="2"/>
  <c r="B26" i="2"/>
  <c r="B18" i="2"/>
  <c r="B8" i="2"/>
  <c r="B5" i="2"/>
  <c r="B70" i="3"/>
  <c r="B59" i="3"/>
  <c r="B46" i="3"/>
  <c r="B40" i="3"/>
  <c r="B36" i="3"/>
  <c r="B30" i="3"/>
  <c r="B23" i="3"/>
  <c r="B13" i="3"/>
  <c r="B8" i="3"/>
  <c r="B5" i="3"/>
  <c r="C99" i="4"/>
  <c r="C94" i="4"/>
  <c r="C77" i="4"/>
  <c r="C87" i="4"/>
  <c r="C71" i="4"/>
  <c r="C63" i="4"/>
  <c r="C55" i="4"/>
  <c r="C48" i="4"/>
  <c r="C32" i="4"/>
  <c r="C26" i="4"/>
  <c r="B8" i="6"/>
  <c r="C177" i="5"/>
  <c r="A278" i="5"/>
  <c r="C67" i="5"/>
  <c r="B190" i="5" s="1"/>
  <c r="A40" i="5"/>
  <c r="A13" i="5"/>
  <c r="A2" i="6"/>
  <c r="A2" i="4"/>
  <c r="A2" i="3"/>
  <c r="A2" i="2"/>
  <c r="B3" i="1"/>
  <c r="D67" i="5" s="1"/>
  <c r="D190" i="5" s="1"/>
  <c r="C23" i="3" l="1"/>
  <c r="C38" i="2"/>
  <c r="D71" i="4"/>
  <c r="C30" i="3"/>
  <c r="D26" i="4"/>
  <c r="D63" i="4"/>
  <c r="B264" i="5"/>
  <c r="C5" i="3"/>
  <c r="C59" i="3"/>
  <c r="C18" i="2"/>
  <c r="C47" i="2"/>
  <c r="D87" i="4"/>
  <c r="C8" i="3"/>
  <c r="C36" i="3"/>
  <c r="C70" i="3"/>
  <c r="C26" i="2"/>
  <c r="C56" i="2"/>
  <c r="D99" i="4"/>
  <c r="C8" i="2"/>
  <c r="B271" i="5"/>
  <c r="D48" i="4"/>
  <c r="C8" i="6"/>
  <c r="D55" i="4"/>
  <c r="C46" i="3"/>
  <c r="D32" i="4"/>
  <c r="D94" i="4"/>
  <c r="C13" i="3"/>
  <c r="C40" i="3"/>
  <c r="C5" i="2"/>
  <c r="C31" i="2"/>
  <c r="B151" i="5"/>
  <c r="C101" i="5"/>
  <c r="C204" i="5"/>
  <c r="C140" i="5"/>
  <c r="C185" i="5"/>
  <c r="C237" i="5"/>
  <c r="D101" i="5"/>
  <c r="D185" i="5"/>
  <c r="D140" i="5"/>
  <c r="D204" i="5"/>
  <c r="D151" i="5"/>
  <c r="C143" i="5"/>
  <c r="C211" i="5"/>
  <c r="B171" i="5"/>
  <c r="D143" i="5"/>
  <c r="D211" i="5"/>
  <c r="D171" i="5"/>
  <c r="C146" i="5"/>
  <c r="C226" i="5"/>
  <c r="D237" i="5"/>
  <c r="D146" i="5"/>
  <c r="D226" i="5"/>
  <c r="D181" i="5" l="1"/>
  <c r="C181" i="5"/>
  <c r="D53" i="3"/>
  <c r="D246" i="5" s="1"/>
  <c r="A257" i="5"/>
  <c r="A12" i="5"/>
  <c r="A250" i="5" s="1"/>
  <c r="A20" i="5"/>
  <c r="B20" i="5"/>
  <c r="A21" i="5"/>
  <c r="B21" i="5"/>
  <c r="A22" i="5"/>
  <c r="A23" i="5"/>
  <c r="A24" i="5"/>
  <c r="A25" i="5"/>
  <c r="A29" i="5"/>
  <c r="A30" i="5"/>
  <c r="A37" i="5"/>
  <c r="A65" i="5"/>
  <c r="A99" i="5"/>
  <c r="A137" i="5"/>
  <c r="C147" i="5"/>
  <c r="D147" i="5"/>
  <c r="C148" i="5"/>
  <c r="D148" i="5"/>
  <c r="A153" i="5"/>
  <c r="B153" i="5"/>
  <c r="C153" i="5"/>
  <c r="D153" i="5"/>
  <c r="E153" i="5"/>
  <c r="A154" i="5"/>
  <c r="B154" i="5"/>
  <c r="C154" i="5"/>
  <c r="D154" i="5"/>
  <c r="E154" i="5"/>
  <c r="A155" i="5"/>
  <c r="B155" i="5"/>
  <c r="C155" i="5"/>
  <c r="D155" i="5"/>
  <c r="E155" i="5"/>
  <c r="A156" i="5"/>
  <c r="B156" i="5"/>
  <c r="C156" i="5"/>
  <c r="D156" i="5"/>
  <c r="E156" i="5"/>
  <c r="A157" i="5"/>
  <c r="B157" i="5"/>
  <c r="C157" i="5"/>
  <c r="D157" i="5"/>
  <c r="E157" i="5"/>
  <c r="A158" i="5"/>
  <c r="B158" i="5"/>
  <c r="C158" i="5"/>
  <c r="D158" i="5"/>
  <c r="E158" i="5"/>
  <c r="A159" i="5"/>
  <c r="B159" i="5"/>
  <c r="C159" i="5"/>
  <c r="D159" i="5"/>
  <c r="E159" i="5"/>
  <c r="A160" i="5"/>
  <c r="B160" i="5"/>
  <c r="C160" i="5"/>
  <c r="D160" i="5"/>
  <c r="E160" i="5"/>
  <c r="A161" i="5"/>
  <c r="B161" i="5"/>
  <c r="C161" i="5"/>
  <c r="D161" i="5"/>
  <c r="E161" i="5"/>
  <c r="A162" i="5"/>
  <c r="B162" i="5"/>
  <c r="C162" i="5"/>
  <c r="D162" i="5"/>
  <c r="E162" i="5"/>
  <c r="A163" i="5"/>
  <c r="B163" i="5"/>
  <c r="C163" i="5"/>
  <c r="D163" i="5"/>
  <c r="E163" i="5"/>
  <c r="A164" i="5"/>
  <c r="B164" i="5"/>
  <c r="C164" i="5"/>
  <c r="D164" i="5"/>
  <c r="E164" i="5"/>
  <c r="C174" i="5"/>
  <c r="E174" i="5"/>
  <c r="C175" i="5"/>
  <c r="E175" i="5"/>
  <c r="C179" i="5"/>
  <c r="D179" i="5"/>
  <c r="C180" i="5"/>
  <c r="D180" i="5"/>
  <c r="C182" i="5"/>
  <c r="D182" i="5"/>
  <c r="C186" i="5"/>
  <c r="D186" i="5"/>
  <c r="C187" i="5"/>
  <c r="D187" i="5"/>
  <c r="B192" i="5"/>
  <c r="D192" i="5"/>
  <c r="B193" i="5"/>
  <c r="D193" i="5"/>
  <c r="B194" i="5"/>
  <c r="D194" i="5"/>
  <c r="B195" i="5"/>
  <c r="A195" i="5" s="1"/>
  <c r="D195" i="5"/>
  <c r="C196" i="5"/>
  <c r="E196" i="5"/>
  <c r="C197" i="5"/>
  <c r="E197" i="5"/>
  <c r="C198" i="5"/>
  <c r="A198" i="5" s="1"/>
  <c r="E198" i="5"/>
  <c r="C199" i="5"/>
  <c r="A199" i="5" s="1"/>
  <c r="E199" i="5"/>
  <c r="C200" i="5"/>
  <c r="E200" i="5"/>
  <c r="C201" i="5"/>
  <c r="E201" i="5"/>
  <c r="C205" i="5"/>
  <c r="D205" i="5"/>
  <c r="C206" i="5"/>
  <c r="D206" i="5"/>
  <c r="C207" i="5"/>
  <c r="D207" i="5"/>
  <c r="C209" i="5"/>
  <c r="D209" i="5"/>
  <c r="C212" i="5"/>
  <c r="D212" i="5"/>
  <c r="C213" i="5"/>
  <c r="D213" i="5"/>
  <c r="C214" i="5"/>
  <c r="D214" i="5"/>
  <c r="B220" i="5"/>
  <c r="C220" i="5"/>
  <c r="D220" i="5"/>
  <c r="B221" i="5"/>
  <c r="C221" i="5"/>
  <c r="E221" i="5" s="1"/>
  <c r="D221" i="5"/>
  <c r="B222" i="5"/>
  <c r="C222" i="5"/>
  <c r="D222" i="5"/>
  <c r="B223" i="5"/>
  <c r="C223" i="5"/>
  <c r="D223" i="5"/>
  <c r="C227" i="5"/>
  <c r="D227" i="5"/>
  <c r="C228" i="5"/>
  <c r="D228" i="5"/>
  <c r="C229" i="5"/>
  <c r="D229" i="5"/>
  <c r="C233" i="5"/>
  <c r="D233" i="5"/>
  <c r="C234" i="5"/>
  <c r="D234" i="5"/>
  <c r="D238" i="5"/>
  <c r="C239" i="5"/>
  <c r="D239" i="5"/>
  <c r="C240" i="5"/>
  <c r="D240" i="5"/>
  <c r="B246" i="5"/>
  <c r="C246" i="5"/>
  <c r="A247" i="5"/>
  <c r="B247" i="5"/>
  <c r="C247" i="5"/>
  <c r="D247" i="5"/>
  <c r="A248" i="5"/>
  <c r="B248" i="5"/>
  <c r="C248" i="5"/>
  <c r="D248" i="5"/>
  <c r="A249" i="5"/>
  <c r="B249" i="5"/>
  <c r="C249" i="5"/>
  <c r="D249" i="5"/>
  <c r="A251" i="5"/>
  <c r="B263" i="5"/>
  <c r="B270" i="5"/>
  <c r="A275" i="5"/>
  <c r="B23" i="1"/>
  <c r="A33" i="5" s="1"/>
  <c r="B11" i="2"/>
  <c r="B10" i="6"/>
  <c r="C11" i="2"/>
  <c r="C10" i="6" s="1"/>
  <c r="D71" i="5" s="1"/>
  <c r="B36" i="2"/>
  <c r="B14" i="6" s="1"/>
  <c r="C75" i="5" s="1"/>
  <c r="C36" i="2"/>
  <c r="C14" i="6" s="1"/>
  <c r="D75" i="5" s="1"/>
  <c r="B15" i="6"/>
  <c r="B52" i="2"/>
  <c r="B16" i="6" s="1"/>
  <c r="C77" i="5" s="1"/>
  <c r="C52" i="2"/>
  <c r="A58" i="2"/>
  <c r="A59" i="2"/>
  <c r="A60" i="2"/>
  <c r="A61" i="2"/>
  <c r="A62" i="2"/>
  <c r="A63" i="2"/>
  <c r="A64" i="2"/>
  <c r="A65" i="2"/>
  <c r="A66" i="2"/>
  <c r="A67" i="2"/>
  <c r="A68" i="2"/>
  <c r="A69" i="2"/>
  <c r="B70" i="2"/>
  <c r="C70" i="2"/>
  <c r="B19" i="3"/>
  <c r="C19" i="3"/>
  <c r="B28" i="3"/>
  <c r="C28" i="3"/>
  <c r="B44" i="3"/>
  <c r="B25" i="6" s="1"/>
  <c r="C44" i="3"/>
  <c r="C25" i="6" s="1"/>
  <c r="D89" i="5" s="1"/>
  <c r="D54" i="3"/>
  <c r="D55" i="3"/>
  <c r="D56" i="3"/>
  <c r="B57" i="3"/>
  <c r="C57" i="3"/>
  <c r="B66" i="3"/>
  <c r="C66" i="3"/>
  <c r="C28" i="6" s="1"/>
  <c r="D92" i="5" s="1"/>
  <c r="A72" i="3"/>
  <c r="A73" i="3"/>
  <c r="A74" i="3"/>
  <c r="A75" i="3"/>
  <c r="A76" i="3"/>
  <c r="A77" i="3"/>
  <c r="A78" i="3"/>
  <c r="A79" i="3"/>
  <c r="A80" i="3"/>
  <c r="A81" i="3"/>
  <c r="A82" i="3"/>
  <c r="A83" i="3"/>
  <c r="B84" i="3"/>
  <c r="C84" i="3"/>
  <c r="C10" i="4"/>
  <c r="C18" i="4" s="1"/>
  <c r="B30" i="6" s="1"/>
  <c r="C103" i="5" s="1"/>
  <c r="D10" i="4"/>
  <c r="E10" i="4"/>
  <c r="F10" i="4"/>
  <c r="C15" i="4"/>
  <c r="D15" i="4"/>
  <c r="E15" i="4"/>
  <c r="F15" i="4"/>
  <c r="F18" i="4" s="1"/>
  <c r="B33" i="6" s="1"/>
  <c r="C106" i="5" s="1"/>
  <c r="B175" i="5" s="1"/>
  <c r="C17" i="4"/>
  <c r="B219" i="5" s="1"/>
  <c r="D17" i="4"/>
  <c r="C219" i="5" s="1"/>
  <c r="E17" i="4"/>
  <c r="D219" i="5" s="1"/>
  <c r="F17" i="4"/>
  <c r="C33" i="6" s="1"/>
  <c r="D106" i="5" s="1"/>
  <c r="D175" i="5" s="1"/>
  <c r="C31" i="4"/>
  <c r="D31" i="4"/>
  <c r="A33" i="4"/>
  <c r="E33" i="4"/>
  <c r="A34" i="4"/>
  <c r="E34" i="4"/>
  <c r="A35" i="4"/>
  <c r="E35" i="4"/>
  <c r="A36" i="4"/>
  <c r="E36" i="4"/>
  <c r="A37" i="4"/>
  <c r="E37" i="4"/>
  <c r="A38" i="4"/>
  <c r="E38" i="4"/>
  <c r="A39" i="4"/>
  <c r="E39" i="4"/>
  <c r="A40" i="4"/>
  <c r="E40" i="4"/>
  <c r="A41" i="4"/>
  <c r="E41" i="4"/>
  <c r="A42" i="4"/>
  <c r="E42" i="4"/>
  <c r="A43" i="4"/>
  <c r="E43" i="4"/>
  <c r="A44" i="4"/>
  <c r="E44" i="4"/>
  <c r="C45" i="4"/>
  <c r="D45" i="4"/>
  <c r="C53" i="4"/>
  <c r="B36" i="6" s="1"/>
  <c r="C112" i="5" s="1"/>
  <c r="D53" i="4"/>
  <c r="C36" i="6" s="1"/>
  <c r="D112" i="5" s="1"/>
  <c r="C58" i="4"/>
  <c r="B37" i="6" s="1"/>
  <c r="C113" i="5" s="1"/>
  <c r="D58" i="4"/>
  <c r="C37" i="6"/>
  <c r="D113" i="5" s="1"/>
  <c r="C66" i="4"/>
  <c r="B39" i="6" s="1"/>
  <c r="C118" i="5" s="1"/>
  <c r="D66" i="4"/>
  <c r="C39" i="6" s="1"/>
  <c r="D118" i="5" s="1"/>
  <c r="D75" i="4"/>
  <c r="C72" i="4" s="1"/>
  <c r="C84" i="4"/>
  <c r="D90" i="4"/>
  <c r="C96" i="4"/>
  <c r="D97" i="4"/>
  <c r="C95" i="4" s="1"/>
  <c r="D102" i="4"/>
  <c r="C100" i="4" s="1"/>
  <c r="C102" i="4" s="1"/>
  <c r="B9" i="6"/>
  <c r="C69" i="5" s="1"/>
  <c r="C141" i="5" s="1"/>
  <c r="C9" i="6"/>
  <c r="D69" i="5" s="1"/>
  <c r="C144" i="5"/>
  <c r="D144" i="5"/>
  <c r="B11" i="6"/>
  <c r="C72" i="5" s="1"/>
  <c r="C11" i="6"/>
  <c r="B12" i="6"/>
  <c r="C73" i="5" s="1"/>
  <c r="A168" i="5" s="1"/>
  <c r="C12" i="6"/>
  <c r="D73" i="5" s="1"/>
  <c r="B13" i="6"/>
  <c r="C74" i="5" s="1"/>
  <c r="C13" i="6"/>
  <c r="D74" i="5" s="1"/>
  <c r="C15" i="6"/>
  <c r="D76" i="5" s="1"/>
  <c r="C16" i="6"/>
  <c r="D77" i="5" s="1"/>
  <c r="B18" i="6"/>
  <c r="C82" i="5"/>
  <c r="C18" i="6"/>
  <c r="D82" i="5" s="1"/>
  <c r="B19" i="6"/>
  <c r="C83" i="5" s="1"/>
  <c r="C19" i="6"/>
  <c r="D83" i="5" s="1"/>
  <c r="B20" i="6"/>
  <c r="C84" i="5" s="1"/>
  <c r="C20" i="6"/>
  <c r="D84" i="5"/>
  <c r="B21" i="6"/>
  <c r="C85" i="5" s="1"/>
  <c r="C21" i="6"/>
  <c r="D85" i="5" s="1"/>
  <c r="B22" i="6"/>
  <c r="C86" i="5"/>
  <c r="C22" i="6"/>
  <c r="D86" i="5" s="1"/>
  <c r="B23" i="6"/>
  <c r="C87" i="5" s="1"/>
  <c r="C23" i="6"/>
  <c r="D87" i="5" s="1"/>
  <c r="B24" i="6"/>
  <c r="C88" i="5" s="1"/>
  <c r="C24" i="6"/>
  <c r="D88" i="5"/>
  <c r="B26" i="6"/>
  <c r="C90" i="5"/>
  <c r="C26" i="6"/>
  <c r="D90" i="5"/>
  <c r="C27" i="6"/>
  <c r="D91" i="5" s="1"/>
  <c r="B28" i="6"/>
  <c r="C92" i="5" s="1"/>
  <c r="C71" i="5"/>
  <c r="D57" i="3"/>
  <c r="B27" i="6" s="1"/>
  <c r="C91" i="5" s="1"/>
  <c r="A246" i="5" s="1"/>
  <c r="C31" i="6"/>
  <c r="D104" i="5" s="1"/>
  <c r="C235" i="5" l="1"/>
  <c r="C230" i="5"/>
  <c r="C208" i="5"/>
  <c r="D188" i="5"/>
  <c r="A194" i="5"/>
  <c r="C188" i="5"/>
  <c r="D235" i="5"/>
  <c r="C44" i="6"/>
  <c r="D130" i="5" s="1"/>
  <c r="C42" i="6"/>
  <c r="D126" i="5" s="1"/>
  <c r="C32" i="6"/>
  <c r="D105" i="5" s="1"/>
  <c r="D18" i="4"/>
  <c r="B31" i="6" s="1"/>
  <c r="C104" i="5" s="1"/>
  <c r="C40" i="6"/>
  <c r="D119" i="5" s="1"/>
  <c r="D121" i="5" s="1"/>
  <c r="C97" i="4"/>
  <c r="B44" i="6" s="1"/>
  <c r="C130" i="5" s="1"/>
  <c r="B45" i="6"/>
  <c r="C131" i="5" s="1"/>
  <c r="C75" i="4"/>
  <c r="B40" i="6" s="1"/>
  <c r="C119" i="5" s="1"/>
  <c r="C121" i="5" s="1"/>
  <c r="C238" i="5"/>
  <c r="C241" i="5" s="1"/>
  <c r="C46" i="4"/>
  <c r="B35" i="6" s="1"/>
  <c r="C111" i="5" s="1"/>
  <c r="B174" i="5" s="1"/>
  <c r="D46" i="4"/>
  <c r="C35" i="6" s="1"/>
  <c r="D111" i="5" s="1"/>
  <c r="D174" i="5" s="1"/>
  <c r="C30" i="6"/>
  <c r="D103" i="5" s="1"/>
  <c r="E18" i="4"/>
  <c r="B32" i="6" s="1"/>
  <c r="C105" i="5" s="1"/>
  <c r="C45" i="6"/>
  <c r="D131" i="5" s="1"/>
  <c r="D224" i="5"/>
  <c r="A274" i="5"/>
  <c r="A98" i="5"/>
  <c r="D149" i="5"/>
  <c r="B224" i="5"/>
  <c r="D215" i="5"/>
  <c r="D208" i="5"/>
  <c r="E223" i="5"/>
  <c r="A201" i="5"/>
  <c r="E202" i="5"/>
  <c r="A193" i="5"/>
  <c r="C149" i="5"/>
  <c r="A64" i="5"/>
  <c r="E222" i="5"/>
  <c r="A136" i="5"/>
  <c r="D241" i="5"/>
  <c r="C183" i="5"/>
  <c r="A39" i="5"/>
  <c r="D230" i="5"/>
  <c r="E219" i="5"/>
  <c r="C224" i="5"/>
  <c r="B54" i="2"/>
  <c r="A34" i="5"/>
  <c r="D183" i="5"/>
  <c r="E220" i="5"/>
  <c r="A197" i="5"/>
  <c r="D202" i="5"/>
  <c r="B165" i="5"/>
  <c r="C215" i="5"/>
  <c r="A200" i="5"/>
  <c r="A196" i="5"/>
  <c r="A192" i="5"/>
  <c r="E165" i="5"/>
  <c r="D94" i="5"/>
  <c r="B68" i="3"/>
  <c r="C89" i="5"/>
  <c r="C94" i="5" s="1"/>
  <c r="C68" i="3"/>
  <c r="C165" i="5"/>
  <c r="C202" i="5"/>
  <c r="D165" i="5"/>
  <c r="C54" i="2"/>
  <c r="D141" i="5"/>
  <c r="C76" i="5"/>
  <c r="C79" i="5" s="1"/>
  <c r="D72" i="5"/>
  <c r="D79" i="5" s="1"/>
  <c r="B202" i="5"/>
  <c r="D108" i="5" l="1"/>
  <c r="C108" i="5"/>
  <c r="C115" i="5"/>
  <c r="A85" i="4"/>
  <c r="D115" i="5"/>
  <c r="C47" i="6"/>
  <c r="A6" i="6" s="1"/>
  <c r="D96" i="5"/>
  <c r="D91" i="4" s="1"/>
  <c r="E224" i="5"/>
  <c r="C96" i="5"/>
  <c r="C128" i="5" s="1"/>
  <c r="D123" i="5" l="1"/>
  <c r="D92" i="4"/>
  <c r="C90" i="4" s="1"/>
  <c r="C123" i="5"/>
  <c r="D128" i="5"/>
  <c r="D129" i="5" s="1"/>
  <c r="C126" i="5" s="1"/>
  <c r="C129" i="5" s="1"/>
  <c r="C133" i="5" s="1"/>
  <c r="C91" i="4"/>
  <c r="B42" i="6" l="1"/>
  <c r="B47" i="6" s="1"/>
  <c r="A4" i="6" s="1"/>
  <c r="D133" i="5"/>
  <c r="A135" i="5" s="1"/>
  <c r="C92" i="4"/>
  <c r="A134" i="5"/>
</calcChain>
</file>

<file path=xl/sharedStrings.xml><?xml version="1.0" encoding="utf-8"?>
<sst xmlns="http://schemas.openxmlformats.org/spreadsheetml/2006/main" count="869" uniqueCount="747">
  <si>
    <t>(pick from list)</t>
  </si>
  <si>
    <t>Accounting Unit Name</t>
  </si>
  <si>
    <t>Liberal Democrats</t>
  </si>
  <si>
    <t>Aberavon and Neath</t>
  </si>
  <si>
    <t>Aberconwy</t>
  </si>
  <si>
    <t>Aberdeen Central, South and North Kincardine</t>
  </si>
  <si>
    <t>Elected Representatives</t>
  </si>
  <si>
    <t>Aberdeen Donside</t>
  </si>
  <si>
    <t>Aberdeenshire East</t>
  </si>
  <si>
    <t>(name)</t>
  </si>
  <si>
    <t>Aberdeenshire West</t>
  </si>
  <si>
    <t>Adur and Worthing</t>
  </si>
  <si>
    <t>ALDC</t>
  </si>
  <si>
    <t>(number)</t>
  </si>
  <si>
    <t>(name of council)</t>
  </si>
  <si>
    <t>Amber Valley</t>
  </si>
  <si>
    <t>Angus and Mearns</t>
  </si>
  <si>
    <t>Argyll and Bute</t>
  </si>
  <si>
    <t>Arun</t>
  </si>
  <si>
    <t>Responsible Officers</t>
  </si>
  <si>
    <t>Ashfield and Mansfield</t>
  </si>
  <si>
    <t>Ashford</t>
  </si>
  <si>
    <t>Association of Lib Dem Engineers and Scientists</t>
  </si>
  <si>
    <t>If your chair or treasurer changed mid year in the name section record as follows:</t>
  </si>
  <si>
    <t>Aylesbury</t>
  </si>
  <si>
    <t>e.g. for change on 30th June: John Smith (until 30th June); Mavis Brown (from 1st July)</t>
  </si>
  <si>
    <t>Ayrshire and Arran</t>
  </si>
  <si>
    <t>Babergh</t>
  </si>
  <si>
    <t>Branches</t>
  </si>
  <si>
    <t>Banbury</t>
  </si>
  <si>
    <t>Number of constitutional branches:</t>
  </si>
  <si>
    <r>
      <t xml:space="preserve">Q. Does this branch have a bank account(s)? </t>
    </r>
    <r>
      <rPr>
        <b/>
        <sz val="11"/>
        <color indexed="8"/>
        <rFont val="Calibri"/>
        <family val="2"/>
      </rPr>
      <t>Yes/No</t>
    </r>
  </si>
  <si>
    <t>Banffshire and Buchan Coast</t>
  </si>
  <si>
    <t>name of branch 1</t>
  </si>
  <si>
    <t>Barnet Borough</t>
  </si>
  <si>
    <t>name of branch 2</t>
  </si>
  <si>
    <t>name of branch 3</t>
  </si>
  <si>
    <t>Basildon and Thurrock</t>
  </si>
  <si>
    <t>name of branch 4</t>
  </si>
  <si>
    <t>Basingstoke and Deane</t>
  </si>
  <si>
    <t>name of branch 5</t>
  </si>
  <si>
    <t>Bassetlaw</t>
  </si>
  <si>
    <t>name of branch 6</t>
  </si>
  <si>
    <t>Bath and North East Somerset</t>
  </si>
  <si>
    <t>name of branch 7</t>
  </si>
  <si>
    <t>Batley and Spen</t>
  </si>
  <si>
    <t>name of branch 8</t>
  </si>
  <si>
    <t>name of branch 9</t>
  </si>
  <si>
    <t>Bedford</t>
  </si>
  <si>
    <t>name of branch 10</t>
  </si>
  <si>
    <t>name of branch 11</t>
  </si>
  <si>
    <t>Bexhill and Battle</t>
  </si>
  <si>
    <t>name of branch 12</t>
  </si>
  <si>
    <t>Bexley Borough</t>
  </si>
  <si>
    <t>Accounting Notes - accounting method</t>
  </si>
  <si>
    <t>Birmingham Yardley</t>
  </si>
  <si>
    <t>This statement of accounts uses</t>
  </si>
  <si>
    <t>accounting method</t>
  </si>
  <si>
    <t>Blackburn, Darwen, Rossendale and Hyndburn</t>
  </si>
  <si>
    <t>Blackpool</t>
  </si>
  <si>
    <t>Bolton</t>
  </si>
  <si>
    <t>Borough Of Brent</t>
  </si>
  <si>
    <t>Boston and Skegness</t>
  </si>
  <si>
    <t>Bosworth</t>
  </si>
  <si>
    <t>Bournemouth</t>
  </si>
  <si>
    <t>Bracknell Forest</t>
  </si>
  <si>
    <t>Brecon and Radnorshire</t>
  </si>
  <si>
    <t>Brentwood</t>
  </si>
  <si>
    <t>Bridgend</t>
  </si>
  <si>
    <t>Bridgwater and West Somerset</t>
  </si>
  <si>
    <t>Brighton and Hove</t>
  </si>
  <si>
    <t>Bristol</t>
  </si>
  <si>
    <t>Broadland District</t>
  </si>
  <si>
    <t>Bromley Borough</t>
  </si>
  <si>
    <t>Bromsgrove</t>
  </si>
  <si>
    <t>Broxtowe</t>
  </si>
  <si>
    <t>Buckingham</t>
  </si>
  <si>
    <t>Burnley</t>
  </si>
  <si>
    <t>Bury</t>
  </si>
  <si>
    <t>Calderdale</t>
  </si>
  <si>
    <t>Camborne, Redruth and Hayle</t>
  </si>
  <si>
    <t>Cambridge</t>
  </si>
  <si>
    <t>Cambridgeshire County Co-Ordinating Committee</t>
  </si>
  <si>
    <t>Camden Borough</t>
  </si>
  <si>
    <t>Cannock Chase</t>
  </si>
  <si>
    <t>Canterbury and Coastal</t>
  </si>
  <si>
    <t>Cardiff and the Vale</t>
  </si>
  <si>
    <t>Carlisle</t>
  </si>
  <si>
    <t>Carmarthenshire</t>
  </si>
  <si>
    <t>Central Bedfordshire</t>
  </si>
  <si>
    <t>Central Devon</t>
  </si>
  <si>
    <t>Central Scotland</t>
  </si>
  <si>
    <t>Ceredigion</t>
  </si>
  <si>
    <t>Cheadle</t>
  </si>
  <si>
    <t>Cheltenham</t>
  </si>
  <si>
    <t>Chesterfield</t>
  </si>
  <si>
    <t>Chichester</t>
  </si>
  <si>
    <t>Chippenham</t>
  </si>
  <si>
    <t>Chorley</t>
  </si>
  <si>
    <t>Christchurch</t>
  </si>
  <si>
    <t>City of Bradford</t>
  </si>
  <si>
    <t>City of Nottingham</t>
  </si>
  <si>
    <t>City of Wolverhampton</t>
  </si>
  <si>
    <t>Clwyd West</t>
  </si>
  <si>
    <t>Clydesdale</t>
  </si>
  <si>
    <t>Colchester</t>
  </si>
  <si>
    <t>Colne Valley</t>
  </si>
  <si>
    <t>Congleton</t>
  </si>
  <si>
    <t>Copeland and Workington</t>
  </si>
  <si>
    <t>Coventry</t>
  </si>
  <si>
    <t>Crewe and Nantwich</t>
  </si>
  <si>
    <t>Croydon Borough</t>
  </si>
  <si>
    <t>Derby City</t>
  </si>
  <si>
    <t>Derbyshire Dales</t>
  </si>
  <si>
    <t>Devizes</t>
  </si>
  <si>
    <t>Devon and Cornwall</t>
  </si>
  <si>
    <t>Dewsbury</t>
  </si>
  <si>
    <t>Doncaster</t>
  </si>
  <si>
    <t>Dover and Deal</t>
  </si>
  <si>
    <t>Dudley</t>
  </si>
  <si>
    <t>Dumbarton</t>
  </si>
  <si>
    <t>Dumfriesshire</t>
  </si>
  <si>
    <t>Dundee</t>
  </si>
  <si>
    <t>Dunfermline and West Fife</t>
  </si>
  <si>
    <t>Ealing Borough</t>
  </si>
  <si>
    <t>East Cambridgeshire</t>
  </si>
  <si>
    <t>East Devon</t>
  </si>
  <si>
    <t>East Dunbartonshire</t>
  </si>
  <si>
    <t>East Hampshire</t>
  </si>
  <si>
    <t>East Lothian</t>
  </si>
  <si>
    <t>East Midlands</t>
  </si>
  <si>
    <t>East of England</t>
  </si>
  <si>
    <t>East Renfrewshire</t>
  </si>
  <si>
    <t>East Suffolk</t>
  </si>
  <si>
    <t>Eastbourne</t>
  </si>
  <si>
    <t>Eastern Hertfordshire</t>
  </si>
  <si>
    <t>Eastleigh</t>
  </si>
  <si>
    <t>Eddisbury and Weaver Vale</t>
  </si>
  <si>
    <t>Edinburgh West</t>
  </si>
  <si>
    <t>Elmbridge</t>
  </si>
  <si>
    <t>Elmet and Rothwell</t>
  </si>
  <si>
    <t>Enfield Borough</t>
  </si>
  <si>
    <t>England</t>
  </si>
  <si>
    <t>Epping Forest</t>
  </si>
  <si>
    <t>Epsom &amp; Ewell</t>
  </si>
  <si>
    <t>Erewash</t>
  </si>
  <si>
    <t>Essex County Co-ordinating Committee</t>
  </si>
  <si>
    <t>Ettrick, Roxburgh and Berwickshire</t>
  </si>
  <si>
    <t>Exeter</t>
  </si>
  <si>
    <t>Fareham</t>
  </si>
  <si>
    <t>Flintshire</t>
  </si>
  <si>
    <t>Folkestone and Hythe</t>
  </si>
  <si>
    <t>Forest of Dean</t>
  </si>
  <si>
    <t>Fylde</t>
  </si>
  <si>
    <t>Gainsborough</t>
  </si>
  <si>
    <t>Galloway</t>
  </si>
  <si>
    <t>Gateshead</t>
  </si>
  <si>
    <t>Gedling Borough</t>
  </si>
  <si>
    <t>Glasgow City</t>
  </si>
  <si>
    <t>Gloucester</t>
  </si>
  <si>
    <t>Gosport</t>
  </si>
  <si>
    <t>Greenwich Borough</t>
  </si>
  <si>
    <t>Grimsby and Cleethorpes</t>
  </si>
  <si>
    <t>Guildford</t>
  </si>
  <si>
    <t>Gwynedd and Anglesey</t>
  </si>
  <si>
    <t>Hackney Borough</t>
  </si>
  <si>
    <t>Halton</t>
  </si>
  <si>
    <t>Hammersmith and Fulham Borough</t>
  </si>
  <si>
    <t>Harborough</t>
  </si>
  <si>
    <t>Haringey Borough</t>
  </si>
  <si>
    <t>Harlow</t>
  </si>
  <si>
    <t>Harrogate and Knaresborough</t>
  </si>
  <si>
    <t>Harrow Borough</t>
  </si>
  <si>
    <t>Hart</t>
  </si>
  <si>
    <t>Hartlepool</t>
  </si>
  <si>
    <t>Hastings and Rye</t>
  </si>
  <si>
    <t>Havant</t>
  </si>
  <si>
    <t>Havering Borough</t>
  </si>
  <si>
    <t>Hazel Grove</t>
  </si>
  <si>
    <t>Hereford, North Hereford and South Hereford</t>
  </si>
  <si>
    <t>Hertfordshire County Co-ordinating Committee</t>
  </si>
  <si>
    <t>Hertsmere</t>
  </si>
  <si>
    <t>High Peak</t>
  </si>
  <si>
    <t>Highlands</t>
  </si>
  <si>
    <t>Hillingdon Borough</t>
  </si>
  <si>
    <t>Horsham and Crawley</t>
  </si>
  <si>
    <t>Hounslow Borough</t>
  </si>
  <si>
    <t>Huddersfield</t>
  </si>
  <si>
    <t>Huntingdonshire</t>
  </si>
  <si>
    <t>Inverclyde</t>
  </si>
  <si>
    <t>Ipswich</t>
  </si>
  <si>
    <t>Isle of Wight</t>
  </si>
  <si>
    <t>Islington Borough</t>
  </si>
  <si>
    <t>Kensington and Chelsea Borough</t>
  </si>
  <si>
    <t>Kingston Borough</t>
  </si>
  <si>
    <t>Lambeth Borough</t>
  </si>
  <si>
    <t>Lancaster and Morecambe</t>
  </si>
  <si>
    <t>Leeds Central and Morley</t>
  </si>
  <si>
    <t>Leeds East and North East</t>
  </si>
  <si>
    <t>Leeds North West</t>
  </si>
  <si>
    <t>Leeds West</t>
  </si>
  <si>
    <t>Leicester</t>
  </si>
  <si>
    <t>Lewes</t>
  </si>
  <si>
    <t>Lewisham</t>
  </si>
  <si>
    <t>LGBT+</t>
  </si>
  <si>
    <t>Lib Dem Campaign for Race Equality</t>
  </si>
  <si>
    <t>Liberal Democrat Lawyers Association</t>
  </si>
  <si>
    <t>Liberal Democrat Women</t>
  </si>
  <si>
    <t>Lichfield, Tamworth and Burton</t>
  </si>
  <si>
    <t>Lincoln, Sleaford and North Hykeham</t>
  </si>
  <si>
    <t>Liverpool</t>
  </si>
  <si>
    <t>London</t>
  </si>
  <si>
    <t>Louth and Horncastle</t>
  </si>
  <si>
    <t>Ludlow</t>
  </si>
  <si>
    <t>Luton</t>
  </si>
  <si>
    <t>Macclesfield</t>
  </si>
  <si>
    <t>Maidstone</t>
  </si>
  <si>
    <t>Medway</t>
  </si>
  <si>
    <t>Merton Borough</t>
  </si>
  <si>
    <t>Mid and West Wales</t>
  </si>
  <si>
    <t>Mid Dorset and North Poole</t>
  </si>
  <si>
    <t>Mid Suffolk</t>
  </si>
  <si>
    <t>Mid Sussex</t>
  </si>
  <si>
    <t>Mid Worcestershire</t>
  </si>
  <si>
    <t>Middlesbrough</t>
  </si>
  <si>
    <t>Milton Keynes</t>
  </si>
  <si>
    <t>Mole Valley</t>
  </si>
  <si>
    <t>Montgomeryshire</t>
  </si>
  <si>
    <t>Moray</t>
  </si>
  <si>
    <t>N E Derbyshire &amp; Bolsover</t>
  </si>
  <si>
    <t>New Forest</t>
  </si>
  <si>
    <t>Newark and Sherwood</t>
  </si>
  <si>
    <t>Newcastle upon Tyne</t>
  </si>
  <si>
    <t>Newcastle-under-Lyme</t>
  </si>
  <si>
    <t>Newham, Barking and Dagenham</t>
  </si>
  <si>
    <t>Newport</t>
  </si>
  <si>
    <t>Newton Abbot</t>
  </si>
  <si>
    <t>Norfolk County Co-Ordinating Committee</t>
  </si>
  <si>
    <t>North Cornwall</t>
  </si>
  <si>
    <t>North Devon</t>
  </si>
  <si>
    <t>North Dorset</t>
  </si>
  <si>
    <t>North East</t>
  </si>
  <si>
    <t>North East and Central Fife</t>
  </si>
  <si>
    <t>North Edinburgh, East &amp; Leith</t>
  </si>
  <si>
    <t>North Hertfordshire &amp; Stevenage</t>
  </si>
  <si>
    <t>North Norfolk and Great Yarmouth</t>
  </si>
  <si>
    <t>North Shropshire</t>
  </si>
  <si>
    <t>North Somerset</t>
  </si>
  <si>
    <t>North Tyneside</t>
  </si>
  <si>
    <t>North Wales</t>
  </si>
  <si>
    <t>North West</t>
  </si>
  <si>
    <t>North West Leicestershire</t>
  </si>
  <si>
    <t>North Wiltshire</t>
  </si>
  <si>
    <t>Northern Durham</t>
  </si>
  <si>
    <t>Northern Ireland</t>
  </si>
  <si>
    <t>Northumberland</t>
  </si>
  <si>
    <t>Norwich</t>
  </si>
  <si>
    <t>Oldham</t>
  </si>
  <si>
    <t>Orkney</t>
  </si>
  <si>
    <t>Oxford East</t>
  </si>
  <si>
    <t>Oxford West and Abingdon</t>
  </si>
  <si>
    <t>Paisley and Renfrewshire</t>
  </si>
  <si>
    <t>Parliamentary Candidates Association</t>
  </si>
  <si>
    <t>Parliamentary Office of the Liberal Democrats</t>
  </si>
  <si>
    <t>Parliamentary Party In The Lords</t>
  </si>
  <si>
    <t>Pembrokeshire</t>
  </si>
  <si>
    <t>Pendle</t>
  </si>
  <si>
    <t>Penrith and The Border</t>
  </si>
  <si>
    <t>Perth and Kinross</t>
  </si>
  <si>
    <t>Peterborough and Fenland</t>
  </si>
  <si>
    <t>Plymouth</t>
  </si>
  <si>
    <t>Poole</t>
  </si>
  <si>
    <t>Portsmouth</t>
  </si>
  <si>
    <t>Preston and Wyre</t>
  </si>
  <si>
    <t>Pudsey</t>
  </si>
  <si>
    <t>Reading</t>
  </si>
  <si>
    <t>Redbridge Borough</t>
  </si>
  <si>
    <t>Redcar and Cleveland</t>
  </si>
  <si>
    <t>Redditch and Inkberrow</t>
  </si>
  <si>
    <t>Reigate</t>
  </si>
  <si>
    <t>Rhondda-Cynon-Taff</t>
  </si>
  <si>
    <t>Ribble South and West Lancashire</t>
  </si>
  <si>
    <t>Ribble Valley</t>
  </si>
  <si>
    <t>Richmond (Yorks)</t>
  </si>
  <si>
    <t>Rochdale</t>
  </si>
  <si>
    <t>Rochford and Castle Point</t>
  </si>
  <si>
    <t>Rugby, Nuneaton and North Warwickshire</t>
  </si>
  <si>
    <t>Rushcliffe</t>
  </si>
  <si>
    <t>Rushmoor</t>
  </si>
  <si>
    <t>Rutherglen and Hamilton West</t>
  </si>
  <si>
    <t>Salford</t>
  </si>
  <si>
    <t>Salisbury</t>
  </si>
  <si>
    <t>Sandwell</t>
  </si>
  <si>
    <t>Scarborough and Whitby</t>
  </si>
  <si>
    <t>Scotland</t>
  </si>
  <si>
    <t>Scottish Parliamentary Party</t>
  </si>
  <si>
    <t>Sefton Central and Bootle</t>
  </si>
  <si>
    <t>Sevenoaks, Dartford and Gravesham</t>
  </si>
  <si>
    <t>Sheffield</t>
  </si>
  <si>
    <t>Shetland</t>
  </si>
  <si>
    <t>Shipley and Keighley</t>
  </si>
  <si>
    <t>Shrewsbury and Atcham</t>
  </si>
  <si>
    <t>Skipton and Ripon</t>
  </si>
  <si>
    <t>Slough</t>
  </si>
  <si>
    <t>Solihull and Meriden</t>
  </si>
  <si>
    <t>Somerton and Frome</t>
  </si>
  <si>
    <t>South Cambridgeshire</t>
  </si>
  <si>
    <t>South Central</t>
  </si>
  <si>
    <t>South Dorset</t>
  </si>
  <si>
    <t>South East</t>
  </si>
  <si>
    <t>South East Cornwall</t>
  </si>
  <si>
    <t>South East Oxon</t>
  </si>
  <si>
    <t>South Edinburgh</t>
  </si>
  <si>
    <t>South Gloucestershire</t>
  </si>
  <si>
    <t>South Hams</t>
  </si>
  <si>
    <t>South Leicestershire</t>
  </si>
  <si>
    <t>South Lincolnshire</t>
  </si>
  <si>
    <t>South Norfolk</t>
  </si>
  <si>
    <t>South Staffordshire</t>
  </si>
  <si>
    <t>South Tyneside</t>
  </si>
  <si>
    <t>South Wales Central</t>
  </si>
  <si>
    <t>South Wales East</t>
  </si>
  <si>
    <t>South Wales East Valleys</t>
  </si>
  <si>
    <t>South Wales West</t>
  </si>
  <si>
    <t>South West Birmingham</t>
  </si>
  <si>
    <t>South West Wiltshire</t>
  </si>
  <si>
    <t>Southampton</t>
  </si>
  <si>
    <t>Southend</t>
  </si>
  <si>
    <t>Southport</t>
  </si>
  <si>
    <t>Southwark Borough</t>
  </si>
  <si>
    <t>St Albans</t>
  </si>
  <si>
    <t>St Austell and Newquay</t>
  </si>
  <si>
    <t>St Ives</t>
  </si>
  <si>
    <t>Stafford and Stone</t>
  </si>
  <si>
    <t>Staffordshire Moorlands</t>
  </si>
  <si>
    <t>Stirling and Clackmannanshire</t>
  </si>
  <si>
    <t>Stockport</t>
  </si>
  <si>
    <t>Stockton</t>
  </si>
  <si>
    <t>Stoke</t>
  </si>
  <si>
    <t>Stroud</t>
  </si>
  <si>
    <t>Suffolk County Co-Ordinating Committee</t>
  </si>
  <si>
    <t>Surrey Heath</t>
  </si>
  <si>
    <t>Sutton</t>
  </si>
  <si>
    <t>Sutton Coldfield and North Birmingham</t>
  </si>
  <si>
    <t>Swale</t>
  </si>
  <si>
    <t>Swansea and Gower</t>
  </si>
  <si>
    <t>Swindon</t>
  </si>
  <si>
    <t>Tameside</t>
  </si>
  <si>
    <t>Tandridge</t>
  </si>
  <si>
    <t>Tatton</t>
  </si>
  <si>
    <t>Taunton Deane</t>
  </si>
  <si>
    <t>Telford and Wrekin</t>
  </si>
  <si>
    <t>Tendring District</t>
  </si>
  <si>
    <t>Test Valley</t>
  </si>
  <si>
    <t>Tewkesbury</t>
  </si>
  <si>
    <t>Thanet</t>
  </si>
  <si>
    <t>The Cotswolds</t>
  </si>
  <si>
    <t>Thirsk and Malton</t>
  </si>
  <si>
    <t>Tiverton and Honiton</t>
  </si>
  <si>
    <t>Tonbridge and Malling</t>
  </si>
  <si>
    <t>Torbay</t>
  </si>
  <si>
    <t>Torridge and West Devon</t>
  </si>
  <si>
    <t>Tower Hamlets Borough</t>
  </si>
  <si>
    <t>Trafford</t>
  </si>
  <si>
    <t>Truro and Falmouth</t>
  </si>
  <si>
    <t>Tunbridge Wells</t>
  </si>
  <si>
    <t>Twickenham and Richmond</t>
  </si>
  <si>
    <t>Uttlesford</t>
  </si>
  <si>
    <t>Vale of Clwyd</t>
  </si>
  <si>
    <t>Wakefield and District</t>
  </si>
  <si>
    <t>Wales</t>
  </si>
  <si>
    <t>Walsall</t>
  </si>
  <si>
    <t>Waltham Forest</t>
  </si>
  <si>
    <t>Wandsworth Borough</t>
  </si>
  <si>
    <t>Wantage</t>
  </si>
  <si>
    <t>Warrington</t>
  </si>
  <si>
    <t>Warwick District</t>
  </si>
  <si>
    <t>Watford</t>
  </si>
  <si>
    <t>Waverley</t>
  </si>
  <si>
    <t>Wealden</t>
  </si>
  <si>
    <t>Wearside</t>
  </si>
  <si>
    <t>Wells</t>
  </si>
  <si>
    <t>Welwyn Hatfield</t>
  </si>
  <si>
    <t>West Berkshire and Newbury</t>
  </si>
  <si>
    <t>West Dorset</t>
  </si>
  <si>
    <t>West Hertfordshire</t>
  </si>
  <si>
    <t>West Lothian</t>
  </si>
  <si>
    <t>West Midlands</t>
  </si>
  <si>
    <t>West Suffolk</t>
  </si>
  <si>
    <t>West Worcestershire</t>
  </si>
  <si>
    <t>Western Counties</t>
  </si>
  <si>
    <t>Westminster Borough</t>
  </si>
  <si>
    <t>Weston-Super-Mare</t>
  </si>
  <si>
    <t>Wigan, Leigh and Makerfield</t>
  </si>
  <si>
    <t>Winchester District</t>
  </si>
  <si>
    <t>Windsor and Maidenhead</t>
  </si>
  <si>
    <t>Wirral</t>
  </si>
  <si>
    <t>Woking</t>
  </si>
  <si>
    <t>Wokingham Borough</t>
  </si>
  <si>
    <t>Worcester</t>
  </si>
  <si>
    <t>Wrexham and Clwyd South</t>
  </si>
  <si>
    <t>Wycombe</t>
  </si>
  <si>
    <t>Wyre Forest</t>
  </si>
  <si>
    <t>Yeovil</t>
  </si>
  <si>
    <t>York</t>
  </si>
  <si>
    <t>Yorkshire and the Humber</t>
  </si>
  <si>
    <t>Young Liberals</t>
  </si>
  <si>
    <t>Input sheet for accounts - income</t>
  </si>
  <si>
    <t>except where stated figures must exclude branches</t>
  </si>
  <si>
    <t>Membership</t>
  </si>
  <si>
    <t>Service fees received from State Party / HQ</t>
  </si>
  <si>
    <t>Affiliations</t>
  </si>
  <si>
    <t>Donations</t>
  </si>
  <si>
    <t>Notional / Gifts in kind</t>
  </si>
  <si>
    <t>Total donations</t>
  </si>
  <si>
    <t>Fundraising income</t>
  </si>
  <si>
    <t>Income before deduction of expenses</t>
  </si>
  <si>
    <t>Note - fundraising income should be before the deduction of expenses such as hall hire, prizes etc.</t>
  </si>
  <si>
    <t>Fundraising events</t>
  </si>
  <si>
    <t>List fundraising events here, e.g. annual dinner, quiz night, pizza and politics</t>
  </si>
  <si>
    <t>Investment income</t>
  </si>
  <si>
    <t>Interest income from bank accounts</t>
  </si>
  <si>
    <t>Other investment income</t>
  </si>
  <si>
    <t>Total investment income</t>
  </si>
  <si>
    <t>Transfers in</t>
  </si>
  <si>
    <t>From ALDC / other accounting units</t>
  </si>
  <si>
    <t>Property and rental income/Office services</t>
  </si>
  <si>
    <t>rent received</t>
  </si>
  <si>
    <t>other services income</t>
  </si>
  <si>
    <t>Note - it is very unlikely you will own a property and rent it out as a local party but if you do record income here. Also include charging people and other non Lib Dem organisations for services.</t>
  </si>
  <si>
    <t>Miscellaneous Income</t>
  </si>
  <si>
    <t>Description of income 1</t>
  </si>
  <si>
    <t>Description of income 2</t>
  </si>
  <si>
    <t>Description of income 3</t>
  </si>
  <si>
    <t>Description of income 4</t>
  </si>
  <si>
    <t>Total income you can't find a place for</t>
  </si>
  <si>
    <t>Branch Income by branch</t>
  </si>
  <si>
    <t>(branches listed on sheet 1 appear below)</t>
  </si>
  <si>
    <t>Total Branch Income</t>
  </si>
  <si>
    <t>Input sheet for accounts - expenditure</t>
  </si>
  <si>
    <t>Premises</t>
  </si>
  <si>
    <t>Rent, building maintenance costs etc</t>
  </si>
  <si>
    <t>Office costs</t>
  </si>
  <si>
    <t>Include: utility bills, phone, internet, cleaning, stationery, postage and other office costs. Also include mailings to member, staff expenses and payroll fees.</t>
  </si>
  <si>
    <t>Staff costs</t>
  </si>
  <si>
    <t>Number of staff</t>
  </si>
  <si>
    <t>Gross wages</t>
  </si>
  <si>
    <t>Employer's National Insurance</t>
  </si>
  <si>
    <t>Employer's Pension costs</t>
  </si>
  <si>
    <t>Training costs</t>
  </si>
  <si>
    <t>Total staff costs</t>
  </si>
  <si>
    <t>Note: exclude any expenses claims and payroll fees (bookcheck etc), include as office costs</t>
  </si>
  <si>
    <t>Transfers out</t>
  </si>
  <si>
    <t>To other accounting units</t>
  </si>
  <si>
    <t>Campaigning costs</t>
  </si>
  <si>
    <t>Total costs of promoting the party to the public</t>
  </si>
  <si>
    <t>Note - include website costs, literature, street stalls, and anything that promotes the party to the public. Also include the net amount given to an election agent (amount given less returned)</t>
  </si>
  <si>
    <t>Fundraising costs</t>
  </si>
  <si>
    <t>Fundraising expenses</t>
  </si>
  <si>
    <t>Note - include hall hire, prizes etc.</t>
  </si>
  <si>
    <t>Financing charges and taxation</t>
  </si>
  <si>
    <t>Bank charges</t>
  </si>
  <si>
    <t>Interest charged</t>
  </si>
  <si>
    <t>Taxation charged</t>
  </si>
  <si>
    <t>Depreciation</t>
  </si>
  <si>
    <t>Total depreciation (also see fixed assets)</t>
  </si>
  <si>
    <t>Profit/(Loss) on sale of assets</t>
  </si>
  <si>
    <t>Net Book Value on Date of disposal</t>
  </si>
  <si>
    <t>Sale Proceeds</t>
  </si>
  <si>
    <t>enter name of fixed asset sold here 1</t>
  </si>
  <si>
    <t>enter name of fixed asset sold here 2</t>
  </si>
  <si>
    <t>enter name of fixed asset sold here 3</t>
  </si>
  <si>
    <t>enter name of fixed asset sold here 4</t>
  </si>
  <si>
    <t>Miscellaneous Expenditure</t>
  </si>
  <si>
    <t>Description of expense 1</t>
  </si>
  <si>
    <t>Description of expense 2</t>
  </si>
  <si>
    <t>Description of expense 3</t>
  </si>
  <si>
    <t>Description of expense 4</t>
  </si>
  <si>
    <t>Description of expense 5</t>
  </si>
  <si>
    <t>Description of expense 6</t>
  </si>
  <si>
    <t>Total other expenditure you can't find a place for</t>
  </si>
  <si>
    <t>Branch Expenditure by branch</t>
  </si>
  <si>
    <t>Total Branch Expenditure</t>
  </si>
  <si>
    <t>Input sheet for accounts - balance sheet</t>
  </si>
  <si>
    <r>
      <t xml:space="preserve">except where stated figures must </t>
    </r>
    <r>
      <rPr>
        <b/>
        <u/>
        <sz val="12"/>
        <rFont val="Calibri"/>
        <family val="2"/>
      </rPr>
      <t>include</t>
    </r>
    <r>
      <rPr>
        <b/>
        <sz val="12"/>
        <rFont val="Calibri"/>
        <family val="2"/>
      </rPr>
      <t xml:space="preserve"> branches. Figures are as at the year end i.e. 31st December</t>
    </r>
  </si>
  <si>
    <t>Fixed Assets &amp; Investments</t>
  </si>
  <si>
    <t>Property</t>
  </si>
  <si>
    <t>Fixtures &amp; fittings</t>
  </si>
  <si>
    <t>Equipment</t>
  </si>
  <si>
    <t>Investments</t>
  </si>
  <si>
    <t>Additions</t>
  </si>
  <si>
    <t>Disposals</t>
  </si>
  <si>
    <t>Revaluations</t>
  </si>
  <si>
    <t>Charged in year</t>
  </si>
  <si>
    <t>Note2 - fixtures and fittings are items that are within a property, include carpets, furniture, cupboards etc. owned by the party rather than the landlord</t>
  </si>
  <si>
    <t>Note3 - equipment includes printers, computers etc owned by the party</t>
  </si>
  <si>
    <t>Note4 - examples of investments are shares, unit trusts, artwork and property for rent which you don't use.</t>
  </si>
  <si>
    <t>Local Party Bank balance (as at year end)</t>
  </si>
  <si>
    <t>Current accounts</t>
  </si>
  <si>
    <t>Paypal/Stripe/GoCardless</t>
  </si>
  <si>
    <t>Deposit / Savings accounts</t>
  </si>
  <si>
    <t>Cash</t>
  </si>
  <si>
    <t>Total Local Party bank accounts</t>
  </si>
  <si>
    <t>Branch bank accounts</t>
  </si>
  <si>
    <t>Total Branch bank accounts</t>
  </si>
  <si>
    <t>Total all bank accounts (local party+branches)</t>
  </si>
  <si>
    <t>Stock</t>
  </si>
  <si>
    <t>Opening balance</t>
  </si>
  <si>
    <t>Purchases</t>
  </si>
  <si>
    <t>Used (enter as a negative number)</t>
  </si>
  <si>
    <t>Written off (enter as a negative number)</t>
  </si>
  <si>
    <t>Closing balance</t>
  </si>
  <si>
    <t>Debtors &amp; Prepayments</t>
  </si>
  <si>
    <t>Debtors - amounts owed to the party</t>
  </si>
  <si>
    <t>Prepayments - amounts paid out in advance</t>
  </si>
  <si>
    <t>Note - prepayments include items that at the year end you have paid for but not received. e.g. advanced payment for printing or a deposit on a hall hire for new year dinner</t>
  </si>
  <si>
    <t>Creditors &amp; Accruals</t>
  </si>
  <si>
    <t>Creditors - amounts you owe to others</t>
  </si>
  <si>
    <t>Accruals - items you will be charged for in the future</t>
  </si>
  <si>
    <t>Note - creditors, as at year end the amount you owe to suppliers and others. Accruals are estimates of services you have used and as at year end have not received a bill for.</t>
  </si>
  <si>
    <t>Loans</t>
  </si>
  <si>
    <t>Balance as at start of year</t>
  </si>
  <si>
    <t>Repayments (exclude interest paid), enter as a negative</t>
  </si>
  <si>
    <t>New loans</t>
  </si>
  <si>
    <t>Balance outstanding at year end</t>
  </si>
  <si>
    <t>List individual year end loan balances below</t>
  </si>
  <si>
    <t>(name of person who made the loan 1)</t>
  </si>
  <si>
    <t>(name of person who made the loan 2)</t>
  </si>
  <si>
    <t>(name of person who made the loan 3)</t>
  </si>
  <si>
    <t>(name of person who made the loan 4)</t>
  </si>
  <si>
    <t>(name of person who made the loan 5)</t>
  </si>
  <si>
    <t>(name of person who made the loan 6)</t>
  </si>
  <si>
    <t>Reserves</t>
  </si>
  <si>
    <t>Unrestricted, general &amp; designated reserves</t>
  </si>
  <si>
    <t xml:space="preserve"> - balance at start of year (local party)</t>
  </si>
  <si>
    <t>-</t>
  </si>
  <si>
    <t xml:space="preserve"> - balance at start of year (branch)</t>
  </si>
  <si>
    <t xml:space="preserve"> - balance at start of year (combined figure for accounts)</t>
  </si>
  <si>
    <t>- (deficit) / surplus for the year</t>
  </si>
  <si>
    <t>- balance at the end of the year</t>
  </si>
  <si>
    <t>Asset Revaluation Reserve</t>
  </si>
  <si>
    <t xml:space="preserve"> - movement in year</t>
  </si>
  <si>
    <t>Other Funds including restricted reserves</t>
  </si>
  <si>
    <t xml:space="preserve"> - balance at start of year</t>
  </si>
  <si>
    <t>Note1 - asset revaluation reserve is only used when you change the value of an asset or investment excluding depreciation adjustments.</t>
  </si>
  <si>
    <t>Note2 - designated funds are funds or reserves set aside for specific spending e.g. a general election, but they can be moved to other spending by agreement of the executive.</t>
  </si>
  <si>
    <t>Note3 - restricted funds are where you have in writing that the donor wants the money only to be spent on a specific item of expenditure.</t>
  </si>
  <si>
    <t>Input sheet for accounts - trial balance</t>
  </si>
  <si>
    <t>this page is so you can check your figures balance</t>
  </si>
  <si>
    <t>Branch Income</t>
  </si>
  <si>
    <t>Miscellaneous</t>
  </si>
  <si>
    <t>Branch Expenditure</t>
  </si>
  <si>
    <t>Fixtures and fittings</t>
  </si>
  <si>
    <t>Office equipment</t>
  </si>
  <si>
    <t>Cash in hand and at bank</t>
  </si>
  <si>
    <t>Debtors and Prepayments</t>
  </si>
  <si>
    <t>Creditors and Accruals</t>
  </si>
  <si>
    <t>Loans Outstanding</t>
  </si>
  <si>
    <t>General reserves etc</t>
  </si>
  <si>
    <t>Revaluation reserves</t>
  </si>
  <si>
    <t>Other reserves</t>
  </si>
  <si>
    <t>Names</t>
  </si>
  <si>
    <t>Position</t>
  </si>
  <si>
    <t>For the purposes of the Political Parties Elections Referendums Act 2000 the responsible officers are:</t>
  </si>
  <si>
    <t>Chair</t>
  </si>
  <si>
    <t>Treasurer</t>
  </si>
  <si>
    <t>Accounting Notes</t>
  </si>
  <si>
    <t>Income Overview</t>
  </si>
  <si>
    <t>Expenditure Overview</t>
  </si>
  <si>
    <t>Balance Sheet Overview</t>
  </si>
  <si>
    <t>Overview of political activities</t>
  </si>
  <si>
    <t>Income and Expenditure Account</t>
  </si>
  <si>
    <t>Note</t>
  </si>
  <si>
    <t>Income</t>
  </si>
  <si>
    <t>Total Income</t>
  </si>
  <si>
    <t>Expenditure</t>
  </si>
  <si>
    <t>Total Expenditure</t>
  </si>
  <si>
    <t>(Deficit) / Surplus</t>
  </si>
  <si>
    <t>Balance Sheet</t>
  </si>
  <si>
    <t>Fixed Assets</t>
  </si>
  <si>
    <t>Total fixed assets</t>
  </si>
  <si>
    <t>Current Assets</t>
  </si>
  <si>
    <t>Total Current Assets</t>
  </si>
  <si>
    <t>Liabilities</t>
  </si>
  <si>
    <t>Total Liabilities</t>
  </si>
  <si>
    <t>Total Net Assets / (Liabilities)</t>
  </si>
  <si>
    <t>Accumulated fund at the start of the year</t>
  </si>
  <si>
    <t>Deficit / Surplus</t>
  </si>
  <si>
    <t>Accumulated fund at the end of the year</t>
  </si>
  <si>
    <t>Other Funds</t>
  </si>
  <si>
    <t>Total Reserves</t>
  </si>
  <si>
    <t>Notes to the Accounts</t>
  </si>
  <si>
    <t>Note 1: Membership</t>
  </si>
  <si>
    <t>Membership fees received via the central party</t>
  </si>
  <si>
    <t>Note 2: Affiliations</t>
  </si>
  <si>
    <t>There were no affiliation fees</t>
  </si>
  <si>
    <t>Note 3: Donations</t>
  </si>
  <si>
    <t>Cash and cash equivalent donations</t>
  </si>
  <si>
    <t>Notional / Donations in Kind</t>
  </si>
  <si>
    <t>Total Donations</t>
  </si>
  <si>
    <t>Note 4: Branch Income and Expenditure</t>
  </si>
  <si>
    <t>Expenses</t>
  </si>
  <si>
    <t>Note 5: Fundraising Income and Expenditure</t>
  </si>
  <si>
    <t>Note 6: Investment Income</t>
  </si>
  <si>
    <t>Year end balance</t>
  </si>
  <si>
    <t>Income received</t>
  </si>
  <si>
    <t>Bank accounts</t>
  </si>
  <si>
    <t>Note 7: Transfers</t>
  </si>
  <si>
    <t>Incoming</t>
  </si>
  <si>
    <t>Outgoing</t>
  </si>
  <si>
    <t>From/to other Liberal Democrat local parties</t>
  </si>
  <si>
    <t>From/to other Liberal Democrat accounting units</t>
  </si>
  <si>
    <t>Note 8: Property and rental income / Office services</t>
  </si>
  <si>
    <t>Note 9: Miscellaneous Income / Expenditure</t>
  </si>
  <si>
    <t>Expense</t>
  </si>
  <si>
    <t>Note 10: Salary Costs</t>
  </si>
  <si>
    <t>Salary costs</t>
  </si>
  <si>
    <t>Employer's National Insurance and Pension costs</t>
  </si>
  <si>
    <t>Note 11: Financing Charges and Taxation</t>
  </si>
  <si>
    <t>Note 12: Fixed Assets</t>
  </si>
  <si>
    <t>Fixtures &amp; Fittings</t>
  </si>
  <si>
    <t>Total</t>
  </si>
  <si>
    <t>Value at start of year</t>
  </si>
  <si>
    <t>Value at end of year</t>
  </si>
  <si>
    <t>Note 13: Stock</t>
  </si>
  <si>
    <t>Movements: Increase</t>
  </si>
  <si>
    <t>Movements: Decrease</t>
  </si>
  <si>
    <t>Note 14: Debtors and Prepayments</t>
  </si>
  <si>
    <t>Prepayments</t>
  </si>
  <si>
    <t>Debtors</t>
  </si>
  <si>
    <t>Note 15: Loans</t>
  </si>
  <si>
    <t>Outstanding at start of year</t>
  </si>
  <si>
    <t>Capital repayments</t>
  </si>
  <si>
    <t>Note 16: Profit/(Loss) on Disposal of Assets</t>
  </si>
  <si>
    <t>Book value at disposal</t>
  </si>
  <si>
    <t>Profit /(Loss) on Disposal</t>
  </si>
  <si>
    <t>Declaration</t>
  </si>
  <si>
    <t>Signature:</t>
  </si>
  <si>
    <t>Name:</t>
  </si>
  <si>
    <t>Position:</t>
  </si>
  <si>
    <t>Date:</t>
  </si>
  <si>
    <t>Independent Examiner's Report</t>
  </si>
  <si>
    <t>Independent Examiner</t>
  </si>
  <si>
    <t>Input sheet for accounts - details etc.</t>
  </si>
  <si>
    <t>Input Sheet 1 – mainly organisational details</t>
  </si>
  <si>
    <t>Input Sheet 2 – income</t>
  </si>
  <si>
    <t>Input Sheet 3 – expenditure</t>
  </si>
  <si>
    <t>Input Sheet 4 – Balance Sheet</t>
  </si>
  <si>
    <t>Trial Balance</t>
  </si>
  <si>
    <t>Included in this template is a trial balance so you can check your figures balance after you have completed the data entry.</t>
  </si>
  <si>
    <t>Accounts to Print</t>
  </si>
  <si>
    <t>There are produced from the values entered in sheets 1 to 4.</t>
  </si>
  <si>
    <t>The accounts are also for your AGM in the Autumn.</t>
  </si>
  <si>
    <t>Enter on this sheet the local party income in the categories provided.</t>
  </si>
  <si>
    <t>If you get stuck with reserves, stock etc. please contact compliance@libdems.org.uk for help</t>
  </si>
  <si>
    <t>Note the inspection of the accounts isn't required for the Electoral Commission but must be done before the AGM. It is good practice to get the accounts inspected before submitting to HQ by 15th March but don't delay sending the accounts to them while you wait for an inspection.</t>
  </si>
  <si>
    <t>This is mainly used if you do printing where the equipment, paper stock etc. is owned and run by the local party and not a printing society.
Feel free to contact compliance@libdems.org.uk for help if this applies to you.
(Does not apply if you do cash accounting, accruals accounting only)</t>
  </si>
  <si>
    <t xml:space="preserve">Note1 - property, if you rent or use a property owed by an external liberal trust or liberal property company then do not record anything here. </t>
  </si>
  <si>
    <t>Report if the property is owned by an internal property trust. Contact compliance@libdems.org.uk for help if you are unclear what trust you have.</t>
  </si>
  <si>
    <t>Enter in this sheet the local party + branch assets, liabilities and reserves. If cash accounting this will commonly just be the bank account plus the opening reserves.</t>
  </si>
  <si>
    <r>
      <t xml:space="preserve">Note what you enter on this sheet populates all the other pages in the spreadsheet, so </t>
    </r>
    <r>
      <rPr>
        <b/>
        <u/>
        <sz val="11"/>
        <color indexed="8"/>
        <rFont val="Calibri"/>
        <family val="2"/>
      </rPr>
      <t>please do this sheet first</t>
    </r>
    <r>
      <rPr>
        <sz val="11"/>
        <color indexed="8"/>
        <rFont val="Calibri"/>
        <family val="2"/>
      </rPr>
      <t>.</t>
    </r>
  </si>
  <si>
    <t>Rent received</t>
  </si>
  <si>
    <t>Other services income</t>
  </si>
  <si>
    <t>Note - cash accounting is where you record as you receive money or pay money; 
accruals accounting is where you record income and expenditure when it is occurred even if it is paid later. 
Therefore cash accounting has no debtors or creditors, while accruals accounting does</t>
  </si>
  <si>
    <t>Cash / Cheque / Card etc. donations</t>
  </si>
  <si>
    <t>Total Local Party income excluding branches</t>
  </si>
  <si>
    <t>Total Local Party expenditure excluding branches</t>
  </si>
  <si>
    <t>The accounts produced are for your exec to approve and send to your local party ideally in February.</t>
  </si>
  <si>
    <t>Remember to add text in the fields in the four 'overview' boxes. Don't forget if your accounts are published on the public register that the media and opposition activists can view your notes, so keep them to the minimum.</t>
  </si>
  <si>
    <t>I confirm that the above statement of accounts has been prepared in accordance with guidance issued by the Electoral Commission and is correct to my knowledge.</t>
  </si>
  <si>
    <t>Disposals (negative number)</t>
  </si>
  <si>
    <t>On disposal (negative number)</t>
  </si>
  <si>
    <t>(Profit) / Loss on disposal</t>
  </si>
  <si>
    <t>(Profit)/Loss on sale of assets</t>
  </si>
  <si>
    <t>Barnsley and Penistone</t>
  </si>
  <si>
    <t>Breckland &amp; South West Norfolk</t>
  </si>
  <si>
    <t>Brigg and Scunthorpe</t>
  </si>
  <si>
    <t>Buckinghamshire South</t>
  </si>
  <si>
    <t>Central Birmingham</t>
  </si>
  <si>
    <t>Chesham and Amersham</t>
  </si>
  <si>
    <t>Darlington</t>
  </si>
  <si>
    <t>Durham</t>
  </si>
  <si>
    <t>East Riding</t>
  </si>
  <si>
    <t>Manchester</t>
  </si>
  <si>
    <t>Midlothian, Tweeddale and Lauderdale</t>
  </si>
  <si>
    <t>Monmouth &amp; Torfaen</t>
  </si>
  <si>
    <t>North West Norfolk</t>
  </si>
  <si>
    <t>Rotherham</t>
  </si>
  <si>
    <t>Runnymede</t>
  </si>
  <si>
    <t>South Derbyshire</t>
  </si>
  <si>
    <t>Spelthorne</t>
  </si>
  <si>
    <t>Stratford on Avon</t>
  </si>
  <si>
    <t>Witney and West Oxfordshire</t>
  </si>
  <si>
    <t>From other local parties (or their branches)</t>
  </si>
  <si>
    <t>From your local party branches</t>
  </si>
  <si>
    <t>To your local party branches</t>
  </si>
  <si>
    <t>To other local parties (or their branches)</t>
  </si>
  <si>
    <t>Internal transfers between branches and accounting unit</t>
  </si>
  <si>
    <r>
      <t xml:space="preserve"> - Names of Lib Dem parliamentarians/assembly members/elected mayors etc</t>
    </r>
    <r>
      <rPr>
        <sz val="11"/>
        <color rgb="FF000000"/>
        <rFont val="Calibri"/>
        <family val="2"/>
      </rPr>
      <t xml:space="preserve">  - note don't include people on regional lists</t>
    </r>
  </si>
  <si>
    <t>exclude the word "Council" from the name of the Council</t>
  </si>
  <si>
    <t>if none leave set as (name) and (pick from list)</t>
  </si>
  <si>
    <t>if none leave set as (number) and (name of council)</t>
  </si>
  <si>
    <r>
      <t xml:space="preserve">Registered Address: </t>
    </r>
    <r>
      <rPr>
        <sz val="10"/>
        <rFont val="Arial"/>
      </rPr>
      <t>1 Vincent Square, London, SW1P 2PN</t>
    </r>
  </si>
  <si>
    <t>pick from list: Yes No or n/a</t>
  </si>
  <si>
    <r>
      <rPr>
        <sz val="10"/>
        <color indexed="8"/>
        <rFont val="Arial"/>
        <family val="2"/>
      </rPr>
      <t xml:space="preserve">Organisation Name </t>
    </r>
    <r>
      <rPr>
        <b/>
        <sz val="10"/>
        <color indexed="8"/>
        <rFont val="Arial"/>
        <family val="2"/>
      </rPr>
      <t>(do not change anything this column)</t>
    </r>
  </si>
  <si>
    <t>Report branch income as a total by branch</t>
  </si>
  <si>
    <t>Report branch expenditure as a total by branch</t>
  </si>
  <si>
    <t>Enter on this sheet the local party expenses in the categories provided.</t>
  </si>
  <si>
    <t>Note 1 - exclude money received from other Liberal Democrat parties, 
but include council groups contributions, councillor tithes, standing orders etc.</t>
  </si>
  <si>
    <t>Note 2 - gifts in kind includes someone paying for leaflets out of their own money and not being reimbursed, use of an office for free, prizes donated for free etc.</t>
  </si>
  <si>
    <t>Reporting Year</t>
  </si>
  <si>
    <t>Comparative Year</t>
  </si>
  <si>
    <t>write something in here, but remember it might be seen by journalists, members of the public and other political parties (e.g. income is mainly from donations)</t>
  </si>
  <si>
    <t>write something in here, but remember it might be seen by journalists, members of the public and other political parties (e.g. expenditure is mainly from campaigning)</t>
  </si>
  <si>
    <t>write something in here, but remember it might be seen by journalists, members of the public and other political parties (e.g. reserves have increased due to reveiving more income than expenses)</t>
  </si>
  <si>
    <t>write something in here, but remember it might be seen by journalists, members of the public and other political parties (e.g. we campaigned in local elections)</t>
  </si>
  <si>
    <t xml:space="preserve">I confirm that no material matters have come to my attention in connection with the examination giving me cause to believe that the accounting records were not kept as required, the accounts are in accordance with the accounting records, the accounts comply with the requirements of the Political Parties, Elections and Referendums Act 2000.
</t>
  </si>
  <si>
    <r>
      <t xml:space="preserve"> - Number of Lib Dem councillors on principal councils</t>
    </r>
    <r>
      <rPr>
        <b/>
        <sz val="11"/>
        <color rgb="FFC00000"/>
        <rFont val="Calibri"/>
        <family val="2"/>
      </rPr>
      <t xml:space="preserve"> </t>
    </r>
    <r>
      <rPr>
        <b/>
        <sz val="11"/>
        <color theme="1"/>
        <rFont val="Calibri"/>
        <family val="2"/>
      </rPr>
      <t>(number not names of cllrs) in your organisation's area</t>
    </r>
  </si>
  <si>
    <r>
      <t xml:space="preserve">The accounts template has been designed so you enter your details in the four input sheets in the </t>
    </r>
    <r>
      <rPr>
        <b/>
        <sz val="11"/>
        <color indexed="8"/>
        <rFont val="Calibri"/>
        <family val="2"/>
      </rPr>
      <t>white boxes only</t>
    </r>
    <r>
      <rPr>
        <sz val="10"/>
        <rFont val="Arial"/>
      </rPr>
      <t>.  The only entry you make on the accounts should be the short reports on income, expenditure, the balance sheet and political activities. Enter values with pounds and pence.</t>
    </r>
  </si>
  <si>
    <r>
      <t xml:space="preserve">Please send a copy of the completed spreadsheet together with signed accounts to </t>
    </r>
    <r>
      <rPr>
        <b/>
        <sz val="11"/>
        <color theme="1"/>
        <rFont val="Calibri"/>
        <family val="2"/>
        <scheme val="minor"/>
      </rPr>
      <t>compliance@libdems.org.uk</t>
    </r>
    <r>
      <rPr>
        <sz val="11"/>
        <color theme="1"/>
        <rFont val="Calibri"/>
        <family val="2"/>
        <scheme val="minor"/>
      </rPr>
      <t xml:space="preserve">  </t>
    </r>
    <r>
      <rPr>
        <b/>
        <sz val="11"/>
        <color theme="1"/>
        <rFont val="Calibri"/>
        <family val="2"/>
        <scheme val="minor"/>
      </rPr>
      <t>We no longer need a paper copy of the accounts.</t>
    </r>
    <r>
      <rPr>
        <sz val="11"/>
        <color theme="1"/>
        <rFont val="Calibri"/>
        <family val="2"/>
        <scheme val="minor"/>
      </rPr>
      <t xml:space="preserve"> The minimum to send it the spreadhseet plus the signature page signed by either the current or accounting year treasurer.</t>
    </r>
  </si>
  <si>
    <r>
      <rPr>
        <b/>
        <sz val="11"/>
        <color theme="1"/>
        <rFont val="Calibri"/>
        <family val="2"/>
        <scheme val="minor"/>
      </rPr>
      <t>We no longer want a paper copy of the accounts.</t>
    </r>
    <r>
      <rPr>
        <sz val="11"/>
        <color theme="1"/>
        <rFont val="Calibri"/>
        <family val="2"/>
        <scheme val="minor"/>
      </rPr>
      <t xml:space="preserve"> The minimum to send it the spreadhseet plus the signature page signed by either the current or accounting year treasurer.</t>
    </r>
  </si>
  <si>
    <t>Remember to complete the four overview notes in the accounts to print section when you have finished input sheets 1 to 4</t>
  </si>
  <si>
    <t xml:space="preserve">NET BOOK VALUE - as at 31st Dec </t>
  </si>
  <si>
    <t>TOTAL COST - opening balance - as at 31 Dec</t>
  </si>
  <si>
    <t>TOTAL COST - closing balance - as at 31 Dec</t>
  </si>
  <si>
    <t xml:space="preserve">TOTAL DEPRECIATION - as as 31st December </t>
  </si>
  <si>
    <t>Movement between reserves</t>
  </si>
  <si>
    <t xml:space="preserve">NOTE - you don't need to list the profits from each event, just what events occurred </t>
  </si>
  <si>
    <t>From regional/state party or HQ</t>
  </si>
  <si>
    <t xml:space="preserve"> - transfers from / (to) general reserves</t>
  </si>
  <si>
    <t>positive figure is reserves increased, negative if decreased</t>
  </si>
  <si>
    <t>Transfers between accumulated fund and other funds</t>
  </si>
  <si>
    <t>To regional/state party or HQ</t>
  </si>
  <si>
    <t>From/to Liberal Democrat regional/state/central parties</t>
  </si>
  <si>
    <t>Chelmsford, Maldon &amp; Braintree</t>
  </si>
  <si>
    <t>Chester, Ellesmere Port &amp; Neston</t>
  </si>
  <si>
    <t>Hull</t>
  </si>
  <si>
    <t>Knowsley &amp; St Helens</t>
  </si>
  <si>
    <t>Liberal Democrat Christian Forum</t>
  </si>
  <si>
    <t>Loughborough, Charnwood and Melton</t>
  </si>
  <si>
    <t>North Northamptonshire</t>
  </si>
  <si>
    <t>Oadby and Wigston</t>
  </si>
  <si>
    <t>West Northamptonshire</t>
  </si>
  <si>
    <t>Westmorland, Furness and Eden</t>
  </si>
  <si>
    <t>_____________________________________</t>
  </si>
  <si>
    <t>Note - these are the names registered with the Electoral Commission in Nov 2022. If you can't pick the correct name contact compliance@libdems.org.uk</t>
  </si>
  <si>
    <t>This template is for local parties, regions, states, SAOs etc. to use.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</si>
</sst>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quot;£&quot;\(#,##0.00\)"/>
    <numFmt numFmtId="165" formatCode="&quot;£&quot;#,##0;&quot;£&quot;\(#,##0\)"/>
  </numFmts>
  <fonts count="33"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font>
    <font>
      <sz val="14"/>
      <color indexed="8"/>
      <name val="Calibri"/>
      <family val="2"/>
    </font>
    <font>
      <b/>
      <sz val="11"/>
      <color indexed="8"/>
      <name val="Calibri"/>
      <family val="2"/>
    </font>
    <font>
      <b/>
      <sz val="12"/>
      <name val="Calibri"/>
      <family val="2"/>
    </font>
    <font>
      <b/>
      <u/>
      <sz val="12"/>
      <name val="Calibri"/>
      <family val="2"/>
    </font>
    <font>
      <b/>
      <sz val="14"/>
      <color indexed="10"/>
      <name val="Calibri"/>
      <family val="2"/>
    </font>
    <font>
      <sz val="6"/>
      <color indexed="8"/>
      <name val="Calibri"/>
      <family val="2"/>
    </font>
    <font>
      <b/>
      <sz val="18"/>
      <color indexed="8"/>
      <name val="Calibri"/>
      <family val="2"/>
    </font>
    <font>
      <u/>
      <sz val="11"/>
      <color indexed="8"/>
      <name val="Calibri"/>
      <family val="2"/>
    </font>
    <font>
      <sz val="10"/>
      <color indexed="8"/>
      <name val="Calibri"/>
      <family val="2"/>
    </font>
    <font>
      <b/>
      <sz val="12"/>
      <color indexed="10"/>
      <name val="Calibri"/>
      <family val="2"/>
    </font>
    <font>
      <sz val="10"/>
      <name val="Arial"/>
      <family val="2"/>
    </font>
    <font>
      <sz val="8"/>
      <name val="Arial"/>
      <family val="2"/>
    </font>
    <font>
      <b/>
      <u/>
      <sz val="11"/>
      <color indexed="8"/>
      <name val="Calibri"/>
      <family val="2"/>
    </font>
    <font>
      <sz val="11"/>
      <color theme="1"/>
      <name val="Calibri"/>
      <family val="2"/>
      <scheme val="minor"/>
    </font>
    <font>
      <b/>
      <sz val="16"/>
      <color theme="1"/>
      <name val="Calibri"/>
      <family val="2"/>
      <scheme val="minor"/>
    </font>
    <font>
      <b/>
      <sz val="11"/>
      <color theme="1"/>
      <name val="Calibri"/>
      <family val="2"/>
      <scheme val="minor"/>
    </font>
    <font>
      <u/>
      <sz val="10"/>
      <name val="Arial"/>
      <family val="2"/>
    </font>
    <font>
      <sz val="11"/>
      <color rgb="FF000000"/>
      <name val="Calibri"/>
      <family val="2"/>
    </font>
    <font>
      <b/>
      <sz val="10"/>
      <color indexed="8"/>
      <name val="Arial"/>
      <family val="2"/>
    </font>
    <font>
      <sz val="10"/>
      <color indexed="8"/>
      <name val="Arial"/>
      <family val="2"/>
    </font>
    <font>
      <b/>
      <sz val="11"/>
      <color rgb="FFC00000"/>
      <name val="Calibri"/>
      <family val="2"/>
    </font>
    <font>
      <b/>
      <sz val="11"/>
      <color theme="1"/>
      <name val="Calibri"/>
      <family val="2"/>
    </font>
    <font>
      <sz val="4"/>
      <color theme="1"/>
      <name val="Calibri"/>
      <family val="2"/>
      <scheme val="minor"/>
    </font>
    <font>
      <b/>
      <sz val="10"/>
      <name val="Arial"/>
      <family val="2"/>
    </font>
    <font>
      <b/>
      <sz val="12"/>
      <name val="Arial"/>
      <family val="2"/>
    </font>
    <font>
      <sz val="12"/>
      <color indexed="8"/>
      <name val="Calibri"/>
      <family val="2"/>
    </font>
    <font>
      <sz val="12"/>
      <name val="Arial"/>
      <family val="2"/>
    </font>
  </fonts>
  <fills count="5">
    <fill>
      <patternFill patternType="none"/>
    </fill>
    <fill>
      <patternFill patternType="gray125"/>
    </fill>
    <fill>
      <patternFill patternType="solid">
        <fgColor indexed="55"/>
        <bgColor indexed="64"/>
      </patternFill>
    </fill>
    <fill>
      <patternFill patternType="solid">
        <fgColor rgb="FFFFFF00"/>
        <bgColor indexed="64"/>
      </patternFill>
    </fill>
    <fill>
      <patternFill patternType="solid">
        <fgColor theme="0" tint="-0.34998626667073579"/>
        <bgColor indexed="64"/>
      </patternFill>
    </fill>
  </fills>
  <borders count="25">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style="double">
        <color indexed="64"/>
      </bottom>
      <diagonal/>
    </border>
    <border>
      <left/>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
    <xf numFmtId="0" fontId="0" fillId="0" borderId="0"/>
    <xf numFmtId="0" fontId="19" fillId="0" borderId="0"/>
  </cellStyleXfs>
  <cellXfs count="149">
    <xf numFmtId="0" fontId="0" fillId="0" borderId="0" xfId="0"/>
    <xf numFmtId="0" fontId="0" fillId="2" borderId="0" xfId="0" applyFill="1"/>
    <xf numFmtId="0" fontId="7" fillId="2" borderId="0" xfId="0" applyFont="1" applyFill="1"/>
    <xf numFmtId="0" fontId="0" fillId="2" borderId="0" xfId="0" applyFill="1" applyAlignment="1">
      <alignment horizontal="right"/>
    </xf>
    <xf numFmtId="0" fontId="0" fillId="2" borderId="0" xfId="0" applyFill="1" applyAlignment="1">
      <alignment horizontal="left" wrapText="1"/>
    </xf>
    <xf numFmtId="0" fontId="0" fillId="2" borderId="0" xfId="0" quotePrefix="1" applyFill="1" applyAlignment="1">
      <alignment horizontal="center" vertical="center"/>
    </xf>
    <xf numFmtId="164" fontId="0" fillId="0" borderId="0" xfId="0" applyNumberFormat="1" applyAlignment="1">
      <alignment horizontal="center" vertical="center" shrinkToFit="1"/>
    </xf>
    <xf numFmtId="164" fontId="0" fillId="2" borderId="0" xfId="0" applyNumberFormat="1" applyFill="1" applyAlignment="1">
      <alignment horizontal="center" vertical="center" shrinkToFit="1"/>
    </xf>
    <xf numFmtId="0" fontId="0" fillId="2" borderId="0" xfId="0" applyFill="1" applyAlignment="1">
      <alignment horizontal="center" vertical="center"/>
    </xf>
    <xf numFmtId="165" fontId="0" fillId="2" borderId="0" xfId="0" applyNumberFormat="1" applyFill="1" applyAlignment="1">
      <alignment horizontal="center" vertical="center" shrinkToFit="1"/>
    </xf>
    <xf numFmtId="165" fontId="0" fillId="2" borderId="0" xfId="0" applyNumberFormat="1" applyFill="1" applyAlignment="1">
      <alignment horizontal="center" vertical="center"/>
    </xf>
    <xf numFmtId="165" fontId="0" fillId="2" borderId="0" xfId="0" applyNumberFormat="1" applyFill="1" applyAlignment="1">
      <alignment horizontal="center" vertical="center" wrapText="1"/>
    </xf>
    <xf numFmtId="164" fontId="0" fillId="2" borderId="7" xfId="0" applyNumberFormat="1" applyFill="1" applyBorder="1" applyAlignment="1">
      <alignment horizontal="center" vertical="center" shrinkToFit="1"/>
    </xf>
    <xf numFmtId="165" fontId="0" fillId="2" borderId="0" xfId="0" quotePrefix="1" applyNumberFormat="1" applyFill="1" applyAlignment="1">
      <alignment horizontal="center" vertical="center" shrinkToFit="1"/>
    </xf>
    <xf numFmtId="165" fontId="0" fillId="2" borderId="0" xfId="0" applyNumberFormat="1" applyFill="1" applyAlignment="1">
      <alignment horizontal="left" vertical="center"/>
    </xf>
    <xf numFmtId="164" fontId="0" fillId="2" borderId="8" xfId="0" applyNumberFormat="1" applyFill="1" applyBorder="1" applyAlignment="1">
      <alignment horizontal="center" vertical="center" shrinkToFit="1"/>
    </xf>
    <xf numFmtId="164" fontId="0" fillId="0" borderId="8" xfId="0" applyNumberFormat="1" applyBorder="1" applyAlignment="1">
      <alignment horizontal="center" vertical="center" shrinkToFit="1"/>
    </xf>
    <xf numFmtId="0" fontId="0" fillId="2" borderId="0" xfId="0" quotePrefix="1" applyFill="1"/>
    <xf numFmtId="0" fontId="11" fillId="2" borderId="0" xfId="0" applyFont="1" applyFill="1"/>
    <xf numFmtId="164" fontId="11" fillId="2" borderId="0" xfId="0" applyNumberFormat="1" applyFont="1" applyFill="1" applyAlignment="1">
      <alignment horizontal="center" vertical="center" shrinkToFit="1"/>
    </xf>
    <xf numFmtId="164" fontId="0" fillId="2" borderId="9" xfId="0" applyNumberFormat="1" applyFill="1" applyBorder="1" applyAlignment="1">
      <alignment horizontal="center" vertical="center" shrinkToFit="1"/>
    </xf>
    <xf numFmtId="4" fontId="0" fillId="2" borderId="0" xfId="0" applyNumberFormat="1" applyFill="1" applyAlignment="1">
      <alignment horizontal="center" vertical="center"/>
    </xf>
    <xf numFmtId="0" fontId="0" fillId="0" borderId="0" xfId="0" applyAlignment="1" applyProtection="1">
      <alignment horizontal="center" vertical="center"/>
      <protection locked="0"/>
    </xf>
    <xf numFmtId="0" fontId="0" fillId="0" borderId="0" xfId="0" applyAlignment="1" applyProtection="1">
      <alignment vertical="center"/>
      <protection locked="0"/>
    </xf>
    <xf numFmtId="165" fontId="0" fillId="0" borderId="0" xfId="0" applyNumberFormat="1" applyAlignment="1" applyProtection="1">
      <alignment horizontal="center" vertical="center"/>
      <protection locked="0"/>
    </xf>
    <xf numFmtId="0" fontId="7" fillId="0" borderId="0" xfId="0" applyFont="1" applyAlignment="1" applyProtection="1">
      <alignment vertical="center"/>
      <protection locked="0"/>
    </xf>
    <xf numFmtId="0" fontId="0" fillId="0" borderId="0" xfId="0" applyAlignment="1" applyProtection="1">
      <alignment vertical="top"/>
      <protection locked="0"/>
    </xf>
    <xf numFmtId="0" fontId="13" fillId="0" borderId="0" xfId="0" applyFont="1" applyAlignment="1" applyProtection="1">
      <alignment vertical="center"/>
      <protection locked="0"/>
    </xf>
    <xf numFmtId="0" fontId="13" fillId="0" borderId="0" xfId="0" applyFont="1" applyAlignment="1" applyProtection="1">
      <alignment horizontal="left" vertical="center"/>
      <protection locked="0"/>
    </xf>
    <xf numFmtId="0" fontId="0" fillId="0" borderId="0" xfId="0" applyAlignment="1" applyProtection="1">
      <alignment horizontal="left" vertical="center"/>
      <protection locked="0"/>
    </xf>
    <xf numFmtId="0" fontId="0" fillId="0" borderId="0" xfId="0" applyAlignment="1" applyProtection="1">
      <alignment horizontal="left" vertical="center" shrinkToFit="1"/>
      <protection locked="0"/>
    </xf>
    <xf numFmtId="165" fontId="0" fillId="0" borderId="0" xfId="0" applyNumberFormat="1" applyAlignment="1" applyProtection="1">
      <alignment horizontal="center" vertical="center" shrinkToFit="1"/>
      <protection locked="0"/>
    </xf>
    <xf numFmtId="164" fontId="0" fillId="0" borderId="0" xfId="0" applyNumberFormat="1" applyAlignment="1" applyProtection="1">
      <alignment horizontal="center" vertical="center" shrinkToFit="1"/>
      <protection locked="0"/>
    </xf>
    <xf numFmtId="164" fontId="0" fillId="0" borderId="10" xfId="0" applyNumberFormat="1" applyBorder="1" applyAlignment="1" applyProtection="1">
      <alignment horizontal="center" vertical="center" shrinkToFit="1"/>
      <protection locked="0"/>
    </xf>
    <xf numFmtId="164" fontId="0" fillId="0" borderId="7" xfId="0" applyNumberFormat="1" applyBorder="1" applyAlignment="1" applyProtection="1">
      <alignment horizontal="center" vertical="center" shrinkToFit="1"/>
      <protection locked="0"/>
    </xf>
    <xf numFmtId="164" fontId="0" fillId="0" borderId="9" xfId="0" applyNumberFormat="1" applyBorder="1" applyAlignment="1" applyProtection="1">
      <alignment horizontal="center" vertical="center" shrinkToFit="1"/>
      <protection locked="0"/>
    </xf>
    <xf numFmtId="0" fontId="0" fillId="0" borderId="0" xfId="0" applyAlignment="1" applyProtection="1">
      <alignment horizontal="center" vertical="center" shrinkToFit="1"/>
      <protection locked="0"/>
    </xf>
    <xf numFmtId="165" fontId="0" fillId="0" borderId="0" xfId="0" quotePrefix="1" applyNumberFormat="1" applyAlignment="1" applyProtection="1">
      <alignment horizontal="center" vertical="center" shrinkToFit="1"/>
      <protection locked="0"/>
    </xf>
    <xf numFmtId="165" fontId="0" fillId="0" borderId="4" xfId="0" quotePrefix="1" applyNumberFormat="1" applyBorder="1" applyAlignment="1" applyProtection="1">
      <alignment horizontal="center" vertical="center" shrinkToFit="1"/>
      <protection locked="0"/>
    </xf>
    <xf numFmtId="164" fontId="0" fillId="0" borderId="4" xfId="0" applyNumberFormat="1" applyBorder="1" applyAlignment="1" applyProtection="1">
      <alignment horizontal="center" vertical="center" shrinkToFit="1"/>
      <protection locked="0"/>
    </xf>
    <xf numFmtId="164" fontId="0" fillId="0" borderId="2" xfId="0" applyNumberFormat="1" applyBorder="1" applyAlignment="1" applyProtection="1">
      <alignment horizontal="center" vertical="center" shrinkToFit="1"/>
      <protection locked="0"/>
    </xf>
    <xf numFmtId="164" fontId="0" fillId="0" borderId="3" xfId="0" applyNumberFormat="1" applyBorder="1" applyAlignment="1" applyProtection="1">
      <alignment horizontal="center" vertical="center" shrinkToFit="1"/>
      <protection locked="0"/>
    </xf>
    <xf numFmtId="165" fontId="0" fillId="0" borderId="3" xfId="0" applyNumberFormat="1" applyBorder="1" applyAlignment="1" applyProtection="1">
      <alignment horizontal="center" vertical="center"/>
      <protection locked="0"/>
    </xf>
    <xf numFmtId="164" fontId="0" fillId="0" borderId="1" xfId="0" applyNumberFormat="1" applyBorder="1" applyAlignment="1" applyProtection="1">
      <alignment horizontal="center" vertical="center" shrinkToFit="1"/>
      <protection locked="0"/>
    </xf>
    <xf numFmtId="164" fontId="0" fillId="0" borderId="0" xfId="0" quotePrefix="1" applyNumberFormat="1" applyAlignment="1" applyProtection="1">
      <alignment horizontal="center" vertical="center" shrinkToFit="1"/>
      <protection locked="0"/>
    </xf>
    <xf numFmtId="0" fontId="0" fillId="0" borderId="0" xfId="0" applyAlignment="1" applyProtection="1">
      <alignment vertical="top" wrapText="1"/>
      <protection locked="0"/>
    </xf>
    <xf numFmtId="0" fontId="0" fillId="0" borderId="0" xfId="0" applyAlignment="1" applyProtection="1">
      <alignment horizontal="right" vertical="center"/>
      <protection locked="0"/>
    </xf>
    <xf numFmtId="12" fontId="0" fillId="0" borderId="8" xfId="0" applyNumberFormat="1" applyBorder="1" applyAlignment="1">
      <alignment horizontal="center" vertical="center" shrinkToFit="1"/>
    </xf>
    <xf numFmtId="12" fontId="0" fillId="0" borderId="0" xfId="0" applyNumberFormat="1" applyAlignment="1" applyProtection="1">
      <alignment horizontal="center" vertical="center" shrinkToFit="1"/>
      <protection locked="0"/>
    </xf>
    <xf numFmtId="0" fontId="20" fillId="0" borderId="0" xfId="1" applyFont="1" applyAlignment="1">
      <alignment horizontal="left" vertical="center" wrapText="1"/>
    </xf>
    <xf numFmtId="0" fontId="19" fillId="0" borderId="0" xfId="1" applyAlignment="1">
      <alignment horizontal="left" vertical="center" wrapText="1"/>
    </xf>
    <xf numFmtId="0" fontId="21" fillId="0" borderId="0" xfId="1" applyFont="1" applyAlignment="1">
      <alignment horizontal="left" vertical="center" wrapText="1"/>
    </xf>
    <xf numFmtId="0" fontId="16" fillId="2" borderId="0" xfId="0" applyFont="1" applyFill="1"/>
    <xf numFmtId="0" fontId="0" fillId="2" borderId="11" xfId="0" applyFill="1" applyBorder="1"/>
    <xf numFmtId="164" fontId="0" fillId="2" borderId="12" xfId="0" applyNumberFormat="1" applyFill="1" applyBorder="1" applyAlignment="1">
      <alignment horizontal="center" vertical="center" shrinkToFit="1"/>
    </xf>
    <xf numFmtId="164" fontId="0" fillId="2" borderId="13" xfId="0" applyNumberFormat="1" applyFill="1" applyBorder="1" applyAlignment="1">
      <alignment horizontal="center" vertical="center" shrinkToFit="1"/>
    </xf>
    <xf numFmtId="164" fontId="0" fillId="0" borderId="8" xfId="0" applyNumberFormat="1" applyBorder="1" applyAlignment="1" applyProtection="1">
      <alignment horizontal="center" vertical="center" shrinkToFit="1"/>
      <protection locked="0"/>
    </xf>
    <xf numFmtId="0" fontId="16" fillId="0" borderId="0" xfId="0" applyFont="1" applyAlignment="1" applyProtection="1">
      <alignment vertical="center"/>
      <protection locked="0"/>
    </xf>
    <xf numFmtId="165" fontId="16" fillId="2" borderId="0" xfId="0" applyNumberFormat="1" applyFont="1" applyFill="1" applyAlignment="1">
      <alignment horizontal="left" vertical="center"/>
    </xf>
    <xf numFmtId="0" fontId="0" fillId="0" borderId="0" xfId="0" applyAlignment="1" applyProtection="1">
      <alignment vertical="center" shrinkToFit="1"/>
      <protection locked="0"/>
    </xf>
    <xf numFmtId="0" fontId="4" fillId="3" borderId="0" xfId="1" applyFont="1" applyFill="1" applyAlignment="1">
      <alignment horizontal="left" vertical="center" wrapText="1"/>
    </xf>
    <xf numFmtId="0" fontId="3" fillId="0" borderId="0" xfId="1" applyFont="1" applyAlignment="1">
      <alignment horizontal="left" vertical="center" wrapText="1"/>
    </xf>
    <xf numFmtId="0" fontId="0" fillId="4" borderId="0" xfId="0" applyFill="1" applyAlignment="1">
      <alignment horizontal="right"/>
    </xf>
    <xf numFmtId="0" fontId="0" fillId="4" borderId="0" xfId="0" applyFill="1" applyAlignment="1">
      <alignment horizontal="left"/>
    </xf>
    <xf numFmtId="1" fontId="0" fillId="0" borderId="0" xfId="0" quotePrefix="1" applyNumberFormat="1" applyAlignment="1" applyProtection="1">
      <alignment horizontal="center" vertical="center" shrinkToFit="1"/>
      <protection locked="0"/>
    </xf>
    <xf numFmtId="1" fontId="22" fillId="2" borderId="0" xfId="0" quotePrefix="1" applyNumberFormat="1" applyFont="1" applyFill="1" applyAlignment="1">
      <alignment horizontal="center" vertical="center"/>
    </xf>
    <xf numFmtId="1" fontId="0" fillId="2" borderId="0" xfId="0" quotePrefix="1" applyNumberFormat="1" applyFill="1" applyAlignment="1">
      <alignment horizontal="center" vertical="center"/>
    </xf>
    <xf numFmtId="0" fontId="0" fillId="0" borderId="0" xfId="0" applyAlignment="1">
      <alignment horizontal="left"/>
    </xf>
    <xf numFmtId="0" fontId="2" fillId="0" borderId="0" xfId="1" applyFont="1" applyAlignment="1">
      <alignment horizontal="left" vertical="center" wrapText="1"/>
    </xf>
    <xf numFmtId="0" fontId="28" fillId="0" borderId="0" xfId="1" applyFont="1" applyAlignment="1">
      <alignment horizontal="left" vertical="center" wrapText="1"/>
    </xf>
    <xf numFmtId="0" fontId="16" fillId="2" borderId="0" xfId="0" applyFont="1" applyFill="1" applyAlignment="1">
      <alignment horizontal="right"/>
    </xf>
    <xf numFmtId="0" fontId="0" fillId="4" borderId="0" xfId="0" applyFill="1"/>
    <xf numFmtId="0" fontId="24" fillId="4" borderId="0" xfId="0" applyFont="1" applyFill="1" applyAlignment="1">
      <alignment horizontal="left" vertical="center"/>
    </xf>
    <xf numFmtId="0" fontId="16" fillId="4" borderId="0" xfId="0" applyFont="1" applyFill="1" applyAlignment="1">
      <alignment horizontal="left" vertical="center"/>
    </xf>
    <xf numFmtId="0" fontId="7" fillId="4" borderId="0" xfId="0" applyFont="1" applyFill="1"/>
    <xf numFmtId="49" fontId="16" fillId="4" borderId="0" xfId="0" applyNumberFormat="1" applyFont="1" applyFill="1"/>
    <xf numFmtId="0" fontId="16" fillId="4" borderId="0" xfId="0" applyFont="1" applyFill="1"/>
    <xf numFmtId="0" fontId="7" fillId="4" borderId="0" xfId="0" applyFont="1" applyFill="1" applyAlignment="1">
      <alignment vertical="center"/>
    </xf>
    <xf numFmtId="0" fontId="16" fillId="4" borderId="0" xfId="0" quotePrefix="1" applyFont="1" applyFill="1"/>
    <xf numFmtId="0" fontId="0" fillId="4" borderId="1" xfId="0" applyFill="1" applyBorder="1"/>
    <xf numFmtId="0" fontId="0" fillId="4" borderId="2" xfId="0" applyFill="1" applyBorder="1"/>
    <xf numFmtId="0" fontId="0" fillId="4" borderId="3" xfId="0" applyFill="1" applyBorder="1" applyAlignment="1">
      <alignment horizontal="left" vertical="center" shrinkToFit="1"/>
    </xf>
    <xf numFmtId="0" fontId="0" fillId="4" borderId="4" xfId="0" applyFill="1" applyBorder="1"/>
    <xf numFmtId="0" fontId="0" fillId="4" borderId="5" xfId="0" applyFill="1" applyBorder="1" applyAlignment="1">
      <alignment horizontal="left" vertical="center" shrinkToFit="1"/>
    </xf>
    <xf numFmtId="0" fontId="0" fillId="4" borderId="6" xfId="0" applyFill="1" applyBorder="1"/>
    <xf numFmtId="1" fontId="0" fillId="4" borderId="0" xfId="0" quotePrefix="1" applyNumberFormat="1" applyFill="1" applyAlignment="1">
      <alignment horizontal="center" vertical="center"/>
    </xf>
    <xf numFmtId="0" fontId="0" fillId="4" borderId="0" xfId="0" quotePrefix="1" applyFill="1" applyAlignment="1">
      <alignment horizontal="center" vertical="center"/>
    </xf>
    <xf numFmtId="0" fontId="0" fillId="4" borderId="11" xfId="0" applyFill="1" applyBorder="1"/>
    <xf numFmtId="164" fontId="0" fillId="4" borderId="12" xfId="0" applyNumberFormat="1" applyFill="1" applyBorder="1" applyAlignment="1">
      <alignment horizontal="center" vertical="center" shrinkToFit="1"/>
    </xf>
    <xf numFmtId="164" fontId="0" fillId="4" borderId="13" xfId="0" applyNumberFormat="1" applyFill="1" applyBorder="1" applyAlignment="1">
      <alignment horizontal="center" vertical="center" shrinkToFit="1"/>
    </xf>
    <xf numFmtId="0" fontId="0" fillId="4" borderId="0" xfId="0" applyFill="1" applyAlignment="1">
      <alignment horizontal="center" vertical="center"/>
    </xf>
    <xf numFmtId="164" fontId="0" fillId="4" borderId="18" xfId="0" applyNumberFormat="1" applyFill="1" applyBorder="1" applyAlignment="1">
      <alignment horizontal="center" vertical="center" shrinkToFit="1"/>
    </xf>
    <xf numFmtId="0" fontId="32" fillId="2" borderId="0" xfId="0" applyFont="1" applyFill="1"/>
    <xf numFmtId="0" fontId="31" fillId="2" borderId="0" xfId="0" applyFont="1" applyFill="1"/>
    <xf numFmtId="0" fontId="6" fillId="4" borderId="0" xfId="0" applyFont="1" applyFill="1" applyAlignment="1">
      <alignment horizontal="center"/>
    </xf>
    <xf numFmtId="0" fontId="0" fillId="4" borderId="0" xfId="0" applyFill="1" applyAlignment="1">
      <alignment horizontal="left" wrapText="1"/>
    </xf>
    <xf numFmtId="0" fontId="30" fillId="3" borderId="0" xfId="0" applyFont="1" applyFill="1" applyAlignment="1">
      <alignment horizontal="center" wrapText="1"/>
    </xf>
    <xf numFmtId="0" fontId="6" fillId="4" borderId="0" xfId="0" applyFont="1" applyFill="1" applyAlignment="1">
      <alignment horizontal="center" vertical="top"/>
    </xf>
    <xf numFmtId="0" fontId="8" fillId="4" borderId="0" xfId="0" applyFont="1" applyFill="1" applyAlignment="1">
      <alignment horizontal="center" shrinkToFit="1"/>
    </xf>
    <xf numFmtId="0" fontId="0" fillId="4" borderId="0" xfId="0" applyFill="1" applyAlignment="1">
      <alignment horizontal="left" vertical="top" wrapText="1"/>
    </xf>
    <xf numFmtId="0" fontId="0" fillId="0" borderId="0" xfId="0" applyAlignment="1">
      <alignment horizontal="left" vertical="top" wrapText="1"/>
    </xf>
    <xf numFmtId="1" fontId="0" fillId="4" borderId="0" xfId="0" quotePrefix="1" applyNumberFormat="1" applyFill="1" applyAlignment="1">
      <alignment horizontal="center" vertical="center"/>
    </xf>
    <xf numFmtId="0" fontId="6" fillId="2" borderId="0" xfId="0" applyFont="1" applyFill="1" applyAlignment="1">
      <alignment horizontal="center" vertical="top"/>
    </xf>
    <xf numFmtId="0" fontId="6" fillId="2" borderId="0" xfId="0" applyFont="1" applyFill="1" applyAlignment="1">
      <alignment horizontal="center"/>
    </xf>
    <xf numFmtId="0" fontId="8" fillId="2" borderId="0" xfId="0" applyFont="1" applyFill="1" applyAlignment="1">
      <alignment horizontal="center" shrinkToFit="1"/>
    </xf>
    <xf numFmtId="0" fontId="0" fillId="2" borderId="0" xfId="0" applyFill="1" applyAlignment="1">
      <alignment horizontal="left" wrapText="1"/>
    </xf>
    <xf numFmtId="0" fontId="0" fillId="2" borderId="0" xfId="0" applyFill="1" applyAlignment="1">
      <alignment horizontal="center" vertical="center" wrapText="1"/>
    </xf>
    <xf numFmtId="165" fontId="17" fillId="2" borderId="0" xfId="0" applyNumberFormat="1" applyFont="1" applyFill="1" applyAlignment="1">
      <alignment horizontal="left" vertical="top" wrapText="1"/>
    </xf>
    <xf numFmtId="165" fontId="0" fillId="2" borderId="0" xfId="0" applyNumberFormat="1" applyFill="1" applyAlignment="1">
      <alignment horizontal="left" vertical="center"/>
    </xf>
    <xf numFmtId="0" fontId="10" fillId="2" borderId="0" xfId="0" applyFont="1" applyFill="1" applyAlignment="1">
      <alignment horizontal="center"/>
    </xf>
    <xf numFmtId="0" fontId="29" fillId="3" borderId="0" xfId="0" applyFont="1" applyFill="1" applyAlignment="1">
      <alignment horizontal="center" wrapText="1"/>
    </xf>
    <xf numFmtId="0" fontId="8" fillId="2" borderId="0" xfId="0" applyFont="1" applyFill="1" applyAlignment="1">
      <alignment horizontal="center" wrapText="1"/>
    </xf>
    <xf numFmtId="0" fontId="0" fillId="2" borderId="0" xfId="0" applyFill="1" applyAlignment="1">
      <alignment horizontal="left" vertical="top" wrapText="1"/>
    </xf>
    <xf numFmtId="0" fontId="15" fillId="2" borderId="14" xfId="0" applyFont="1" applyFill="1" applyBorder="1" applyAlignment="1">
      <alignment horizontal="center" vertical="center" wrapText="1"/>
    </xf>
    <xf numFmtId="0" fontId="15" fillId="2" borderId="15" xfId="0" applyFont="1" applyFill="1" applyBorder="1" applyAlignment="1">
      <alignment horizontal="center" vertical="center" wrapText="1"/>
    </xf>
    <xf numFmtId="0" fontId="15" fillId="2" borderId="16" xfId="0" applyFont="1" applyFill="1" applyBorder="1" applyAlignment="1">
      <alignment horizontal="center" vertical="center" wrapText="1"/>
    </xf>
    <xf numFmtId="0" fontId="15" fillId="2" borderId="5" xfId="0" applyFont="1" applyFill="1" applyBorder="1" applyAlignment="1">
      <alignment horizontal="center" vertical="center" wrapText="1"/>
    </xf>
    <xf numFmtId="0" fontId="15" fillId="2" borderId="8" xfId="0" applyFont="1" applyFill="1" applyBorder="1" applyAlignment="1">
      <alignment horizontal="center" vertical="center" wrapText="1"/>
    </xf>
    <xf numFmtId="0" fontId="15" fillId="2" borderId="6" xfId="0" applyFont="1" applyFill="1" applyBorder="1" applyAlignment="1">
      <alignment horizontal="center" vertical="center" wrapText="1"/>
    </xf>
    <xf numFmtId="0" fontId="31" fillId="2" borderId="0" xfId="0" applyFont="1" applyFill="1" applyAlignment="1">
      <alignment horizontal="center" vertical="top"/>
    </xf>
    <xf numFmtId="0" fontId="31" fillId="2" borderId="0" xfId="0" applyFont="1" applyFill="1" applyAlignment="1">
      <alignment horizontal="center"/>
    </xf>
    <xf numFmtId="0" fontId="0" fillId="0" borderId="0" xfId="0" applyAlignment="1" applyProtection="1">
      <alignment horizontal="left" vertical="center"/>
      <protection locked="0"/>
    </xf>
    <xf numFmtId="0" fontId="0" fillId="0" borderId="0" xfId="0" applyAlignment="1" applyProtection="1">
      <alignment horizontal="center" vertical="center"/>
      <protection locked="0"/>
    </xf>
    <xf numFmtId="0" fontId="0" fillId="0" borderId="17"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0" fillId="0" borderId="22" xfId="0" applyBorder="1" applyAlignment="1" applyProtection="1">
      <alignment horizontal="center" vertical="center"/>
      <protection locked="0"/>
    </xf>
    <xf numFmtId="0" fontId="0" fillId="0" borderId="23" xfId="0" applyBorder="1" applyAlignment="1" applyProtection="1">
      <alignment horizontal="center" vertical="center"/>
      <protection locked="0"/>
    </xf>
    <xf numFmtId="0" fontId="0" fillId="0" borderId="24" xfId="0" applyBorder="1" applyAlignment="1" applyProtection="1">
      <alignment horizontal="center" vertical="center"/>
      <protection locked="0"/>
    </xf>
    <xf numFmtId="0" fontId="0" fillId="0" borderId="18" xfId="0" applyBorder="1" applyAlignment="1" applyProtection="1">
      <alignment horizontal="left" vertical="center"/>
      <protection locked="0"/>
    </xf>
    <xf numFmtId="0" fontId="16" fillId="0" borderId="0" xfId="0" applyFont="1" applyAlignment="1" applyProtection="1">
      <alignment horizontal="left" vertical="top" wrapText="1"/>
      <protection locked="0"/>
    </xf>
    <xf numFmtId="0" fontId="0" fillId="0" borderId="0" xfId="0" applyAlignment="1" applyProtection="1">
      <alignment horizontal="left" vertical="top" wrapText="1"/>
      <protection locked="0"/>
    </xf>
    <xf numFmtId="1" fontId="16" fillId="0" borderId="0" xfId="0" quotePrefix="1" applyNumberFormat="1" applyFont="1" applyAlignment="1" applyProtection="1">
      <alignment horizontal="center" vertical="center"/>
      <protection locked="0"/>
    </xf>
    <xf numFmtId="1" fontId="0" fillId="0" borderId="0" xfId="0" quotePrefix="1" applyNumberFormat="1" applyAlignment="1" applyProtection="1">
      <alignment horizontal="center" vertical="center"/>
      <protection locked="0"/>
    </xf>
    <xf numFmtId="0" fontId="14" fillId="0" borderId="0" xfId="0" applyFont="1" applyAlignment="1" applyProtection="1">
      <alignment horizontal="center" vertical="center" wrapText="1"/>
      <protection locked="0"/>
    </xf>
    <xf numFmtId="165" fontId="14" fillId="0" borderId="0" xfId="0" applyNumberFormat="1" applyFont="1" applyAlignment="1" applyProtection="1">
      <alignment horizontal="center" vertical="center" wrapText="1"/>
      <protection locked="0"/>
    </xf>
    <xf numFmtId="0" fontId="0" fillId="0" borderId="0" xfId="0" applyAlignment="1" applyProtection="1">
      <alignment horizontal="center" vertical="center" shrinkToFit="1"/>
      <protection locked="0"/>
    </xf>
    <xf numFmtId="1" fontId="0" fillId="0" borderId="0" xfId="0" quotePrefix="1" applyNumberFormat="1" applyAlignment="1" applyProtection="1">
      <alignment horizontal="center" vertical="center" shrinkToFit="1"/>
      <protection locked="0"/>
    </xf>
    <xf numFmtId="1" fontId="0" fillId="0" borderId="4" xfId="0" quotePrefix="1" applyNumberFormat="1" applyBorder="1" applyAlignment="1" applyProtection="1">
      <alignment horizontal="center" vertical="center" shrinkToFit="1"/>
      <protection locked="0"/>
    </xf>
    <xf numFmtId="1" fontId="0" fillId="0" borderId="3" xfId="0" quotePrefix="1" applyNumberFormat="1" applyBorder="1" applyAlignment="1" applyProtection="1">
      <alignment horizontal="center" vertical="center" shrinkToFit="1"/>
      <protection locked="0"/>
    </xf>
    <xf numFmtId="0" fontId="0" fillId="0" borderId="0" xfId="0" applyAlignment="1" applyProtection="1">
      <alignment horizontal="center" vertical="center" wrapText="1"/>
      <protection locked="0"/>
    </xf>
    <xf numFmtId="0" fontId="0" fillId="0" borderId="3" xfId="0" applyBorder="1" applyAlignment="1" applyProtection="1">
      <alignment horizontal="center" vertical="center" wrapText="1"/>
      <protection locked="0"/>
    </xf>
    <xf numFmtId="0" fontId="12" fillId="0" borderId="0" xfId="0" applyFont="1" applyAlignment="1" applyProtection="1">
      <alignment horizontal="center" vertical="center" shrinkToFit="1"/>
      <protection locked="0"/>
    </xf>
    <xf numFmtId="0" fontId="12" fillId="0" borderId="0" xfId="0" applyFont="1" applyAlignment="1" applyProtection="1">
      <alignment horizontal="center" vertical="center"/>
      <protection locked="0"/>
    </xf>
    <xf numFmtId="0" fontId="0" fillId="0" borderId="0" xfId="0" applyAlignment="1" applyProtection="1">
      <alignment horizontal="left" vertical="center" shrinkToFit="1"/>
      <protection locked="0"/>
    </xf>
    <xf numFmtId="0" fontId="14" fillId="0" borderId="0" xfId="0" applyFont="1" applyAlignment="1">
      <alignment horizontal="left" vertical="top" wrapText="1"/>
    </xf>
    <xf numFmtId="0" fontId="15" fillId="0" borderId="0" xfId="0" applyFont="1" applyAlignment="1" applyProtection="1">
      <alignment horizontal="center" vertical="center"/>
      <protection locked="0"/>
    </xf>
  </cellXfs>
  <cellStyles count="2">
    <cellStyle name="Normal" xfId="0" builtinId="0"/>
    <cellStyle name="Normal 2" xfId="1" xr:uid="{00000000-0005-0000-0000-000001000000}"/>
  </cellStyles>
  <dxfs count="10">
    <dxf>
      <font>
        <color theme="0"/>
      </font>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indexed="9"/>
      </font>
    </dxf>
    <dxf>
      <font>
        <color indexed="22"/>
      </font>
    </dxf>
    <dxf>
      <font>
        <b/>
        <i val="0"/>
      </font>
      <fill>
        <patternFill>
          <bgColor indexed="11"/>
        </patternFill>
      </fill>
    </dxf>
    <dxf>
      <font>
        <color indexed="22"/>
      </font>
    </dxf>
    <dxf>
      <font>
        <color indexed="22"/>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1866900</xdr:colOff>
      <xdr:row>0</xdr:row>
      <xdr:rowOff>0</xdr:rowOff>
    </xdr:from>
    <xdr:to>
      <xdr:col>2</xdr:col>
      <xdr:colOff>85725</xdr:colOff>
      <xdr:row>10</xdr:row>
      <xdr:rowOff>95250</xdr:rowOff>
    </xdr:to>
    <xdr:pic>
      <xdr:nvPicPr>
        <xdr:cNvPr id="1033" name="Picture 2">
          <a:extLst>
            <a:ext uri="{FF2B5EF4-FFF2-40B4-BE49-F238E27FC236}">
              <a16:creationId xmlns:a16="http://schemas.microsoft.com/office/drawing/2014/main" id="{DFEB5BF5-C811-471C-9351-37F0D7C3994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66900" y="0"/>
          <a:ext cx="2247900" cy="1714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26"/>
  <sheetViews>
    <sheetView tabSelected="1" workbookViewId="0">
      <selection activeCell="A2" sqref="A2"/>
    </sheetView>
  </sheetViews>
  <sheetFormatPr defaultRowHeight="15" x14ac:dyDescent="0.2"/>
  <cols>
    <col min="1" max="1" width="91.7109375" style="50" customWidth="1"/>
    <col min="2" max="16384" width="9.140625" style="50"/>
  </cols>
  <sheetData>
    <row r="1" spans="1:1" ht="21" x14ac:dyDescent="0.2">
      <c r="A1" s="49" t="s">
        <v>746</v>
      </c>
    </row>
    <row r="2" spans="1:1" s="69" customFormat="1" ht="6.75" x14ac:dyDescent="0.2"/>
    <row r="3" spans="1:1" ht="42.75" x14ac:dyDescent="0.2">
      <c r="A3" s="68" t="s">
        <v>718</v>
      </c>
    </row>
    <row r="4" spans="1:1" ht="60" x14ac:dyDescent="0.2">
      <c r="A4" s="68" t="s">
        <v>719</v>
      </c>
    </row>
    <row r="5" spans="1:1" ht="30" x14ac:dyDescent="0.2">
      <c r="A5" s="68" t="s">
        <v>720</v>
      </c>
    </row>
    <row r="6" spans="1:1" s="69" customFormat="1" ht="6.75" x14ac:dyDescent="0.2"/>
    <row r="7" spans="1:1" x14ac:dyDescent="0.2">
      <c r="A7" s="51" t="s">
        <v>644</v>
      </c>
    </row>
    <row r="8" spans="1:1" ht="30" x14ac:dyDescent="0.2">
      <c r="A8" s="50" t="s">
        <v>660</v>
      </c>
    </row>
    <row r="9" spans="1:1" x14ac:dyDescent="0.2">
      <c r="A9" s="51" t="s">
        <v>645</v>
      </c>
    </row>
    <row r="10" spans="1:1" x14ac:dyDescent="0.2">
      <c r="A10" s="50" t="s">
        <v>653</v>
      </c>
    </row>
    <row r="11" spans="1:1" x14ac:dyDescent="0.2">
      <c r="A11" s="50" t="s">
        <v>705</v>
      </c>
    </row>
    <row r="12" spans="1:1" x14ac:dyDescent="0.2">
      <c r="A12" s="51" t="s">
        <v>646</v>
      </c>
    </row>
    <row r="13" spans="1:1" x14ac:dyDescent="0.2">
      <c r="A13" s="61" t="s">
        <v>707</v>
      </c>
    </row>
    <row r="14" spans="1:1" x14ac:dyDescent="0.2">
      <c r="A14" s="61" t="s">
        <v>706</v>
      </c>
    </row>
    <row r="15" spans="1:1" x14ac:dyDescent="0.2">
      <c r="A15" s="51" t="s">
        <v>647</v>
      </c>
    </row>
    <row r="16" spans="1:1" ht="30" x14ac:dyDescent="0.2">
      <c r="A16" s="50" t="s">
        <v>659</v>
      </c>
    </row>
    <row r="17" spans="1:1" x14ac:dyDescent="0.2">
      <c r="A17" s="50" t="s">
        <v>654</v>
      </c>
    </row>
    <row r="18" spans="1:1" x14ac:dyDescent="0.2">
      <c r="A18" s="51" t="s">
        <v>648</v>
      </c>
    </row>
    <row r="19" spans="1:1" ht="30" x14ac:dyDescent="0.2">
      <c r="A19" s="50" t="s">
        <v>649</v>
      </c>
    </row>
    <row r="21" spans="1:1" x14ac:dyDescent="0.2">
      <c r="A21" s="51" t="s">
        <v>650</v>
      </c>
    </row>
    <row r="22" spans="1:1" x14ac:dyDescent="0.2">
      <c r="A22" s="50" t="s">
        <v>651</v>
      </c>
    </row>
    <row r="23" spans="1:1" x14ac:dyDescent="0.2">
      <c r="A23" s="50" t="s">
        <v>667</v>
      </c>
    </row>
    <row r="24" spans="1:1" x14ac:dyDescent="0.2">
      <c r="A24" s="50" t="s">
        <v>652</v>
      </c>
    </row>
    <row r="25" spans="1:1" ht="45" x14ac:dyDescent="0.2">
      <c r="A25" s="50" t="s">
        <v>655</v>
      </c>
    </row>
    <row r="26" spans="1:1" ht="45" x14ac:dyDescent="0.2">
      <c r="A26" s="60" t="s">
        <v>668</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419"/>
  <sheetViews>
    <sheetView workbookViewId="0">
      <selection activeCell="B19" sqref="B19"/>
    </sheetView>
  </sheetViews>
  <sheetFormatPr defaultRowHeight="12.75" x14ac:dyDescent="0.2"/>
  <cols>
    <col min="1" max="1" width="51.5703125" style="71" customWidth="1"/>
    <col min="2" max="2" width="40.85546875" style="71" customWidth="1"/>
    <col min="3" max="3" width="46.7109375" style="71" bestFit="1" customWidth="1"/>
    <col min="4" max="5" width="9.140625" style="71"/>
    <col min="6" max="6" width="52.42578125" style="76" hidden="1" customWidth="1"/>
    <col min="7" max="16384" width="9.140625" style="71"/>
  </cols>
  <sheetData>
    <row r="1" spans="1:6" ht="18.75" x14ac:dyDescent="0.3">
      <c r="A1" s="94" t="s">
        <v>643</v>
      </c>
      <c r="B1" s="94"/>
      <c r="C1" s="94"/>
      <c r="F1" s="72" t="s">
        <v>704</v>
      </c>
    </row>
    <row r="2" spans="1:6" x14ac:dyDescent="0.2">
      <c r="A2" s="62" t="s">
        <v>710</v>
      </c>
      <c r="B2" s="63">
        <v>2022</v>
      </c>
      <c r="F2" s="73" t="s">
        <v>0</v>
      </c>
    </row>
    <row r="3" spans="1:6" x14ac:dyDescent="0.2">
      <c r="A3" s="62" t="s">
        <v>711</v>
      </c>
      <c r="B3" s="63">
        <f>+B2-1</f>
        <v>2021</v>
      </c>
      <c r="F3" s="73" t="s">
        <v>744</v>
      </c>
    </row>
    <row r="4" spans="1:6" ht="15" x14ac:dyDescent="0.25">
      <c r="A4" s="74" t="s">
        <v>1</v>
      </c>
      <c r="B4" t="s">
        <v>0</v>
      </c>
      <c r="C4" s="71" t="s">
        <v>2</v>
      </c>
      <c r="F4" s="75" t="s">
        <v>3</v>
      </c>
    </row>
    <row r="5" spans="1:6" x14ac:dyDescent="0.2">
      <c r="A5" s="76" t="s">
        <v>745</v>
      </c>
      <c r="F5" s="75" t="s">
        <v>4</v>
      </c>
    </row>
    <row r="6" spans="1:6" x14ac:dyDescent="0.2">
      <c r="F6" s="75" t="s">
        <v>5</v>
      </c>
    </row>
    <row r="7" spans="1:6" ht="15" x14ac:dyDescent="0.2">
      <c r="A7" s="77" t="s">
        <v>6</v>
      </c>
      <c r="F7" s="75" t="s">
        <v>7</v>
      </c>
    </row>
    <row r="8" spans="1:6" ht="15" x14ac:dyDescent="0.25">
      <c r="A8" s="74" t="s">
        <v>698</v>
      </c>
      <c r="F8" s="75" t="s">
        <v>8</v>
      </c>
    </row>
    <row r="9" spans="1:6" x14ac:dyDescent="0.2">
      <c r="A9" t="s">
        <v>9</v>
      </c>
      <c r="B9" t="s">
        <v>0</v>
      </c>
      <c r="C9" s="76" t="s">
        <v>700</v>
      </c>
      <c r="F9" s="75" t="s">
        <v>10</v>
      </c>
    </row>
    <row r="10" spans="1:6" x14ac:dyDescent="0.2">
      <c r="A10" t="s">
        <v>9</v>
      </c>
      <c r="B10" t="s">
        <v>0</v>
      </c>
      <c r="F10" s="75" t="s">
        <v>11</v>
      </c>
    </row>
    <row r="11" spans="1:6" ht="15" x14ac:dyDescent="0.25">
      <c r="A11" s="74" t="s">
        <v>717</v>
      </c>
      <c r="F11" s="75" t="s">
        <v>12</v>
      </c>
    </row>
    <row r="12" spans="1:6" x14ac:dyDescent="0.2">
      <c r="A12" t="s">
        <v>13</v>
      </c>
      <c r="B12" s="67" t="s">
        <v>14</v>
      </c>
      <c r="C12" s="76" t="s">
        <v>699</v>
      </c>
      <c r="F12" s="75" t="s">
        <v>15</v>
      </c>
    </row>
    <row r="13" spans="1:6" x14ac:dyDescent="0.2">
      <c r="A13" t="s">
        <v>13</v>
      </c>
      <c r="B13" s="67" t="s">
        <v>14</v>
      </c>
      <c r="C13" s="78" t="s">
        <v>701</v>
      </c>
      <c r="F13" s="75" t="s">
        <v>16</v>
      </c>
    </row>
    <row r="14" spans="1:6" x14ac:dyDescent="0.2">
      <c r="A14" t="s">
        <v>13</v>
      </c>
      <c r="B14" s="67" t="s">
        <v>14</v>
      </c>
      <c r="C14" s="78"/>
      <c r="F14" s="75" t="s">
        <v>17</v>
      </c>
    </row>
    <row r="15" spans="1:6" x14ac:dyDescent="0.2">
      <c r="A15" t="s">
        <v>13</v>
      </c>
      <c r="B15" s="67" t="s">
        <v>14</v>
      </c>
      <c r="C15" s="78"/>
      <c r="F15" s="75" t="s">
        <v>18</v>
      </c>
    </row>
    <row r="16" spans="1:6" ht="15" x14ac:dyDescent="0.2">
      <c r="A16" s="77" t="s">
        <v>19</v>
      </c>
      <c r="F16" s="75" t="s">
        <v>20</v>
      </c>
    </row>
    <row r="17" spans="1:6" x14ac:dyDescent="0.2">
      <c r="A17" t="s">
        <v>9</v>
      </c>
      <c r="B17" s="71" t="str">
        <f>B2 &amp; " Chair"</f>
        <v>2022 Chair</v>
      </c>
      <c r="F17" s="75" t="s">
        <v>21</v>
      </c>
    </row>
    <row r="18" spans="1:6" x14ac:dyDescent="0.2">
      <c r="A18" t="s">
        <v>9</v>
      </c>
      <c r="B18" s="71" t="str">
        <f>B2 &amp;" Treasurer"</f>
        <v>2022 Treasurer</v>
      </c>
      <c r="F18" s="75" t="s">
        <v>22</v>
      </c>
    </row>
    <row r="19" spans="1:6" x14ac:dyDescent="0.2">
      <c r="A19" s="71" t="s">
        <v>23</v>
      </c>
      <c r="F19" s="75" t="s">
        <v>24</v>
      </c>
    </row>
    <row r="20" spans="1:6" x14ac:dyDescent="0.2">
      <c r="A20" s="71" t="s">
        <v>25</v>
      </c>
      <c r="F20" s="75" t="s">
        <v>26</v>
      </c>
    </row>
    <row r="21" spans="1:6" x14ac:dyDescent="0.2">
      <c r="F21" s="75" t="s">
        <v>27</v>
      </c>
    </row>
    <row r="22" spans="1:6" ht="15" x14ac:dyDescent="0.25">
      <c r="A22" s="74" t="s">
        <v>28</v>
      </c>
      <c r="F22" s="75" t="s">
        <v>29</v>
      </c>
    </row>
    <row r="23" spans="1:6" ht="15" x14ac:dyDescent="0.25">
      <c r="A23" s="62" t="s">
        <v>30</v>
      </c>
      <c r="B23" s="63">
        <f>COUNTA(B24:B35)</f>
        <v>0</v>
      </c>
      <c r="C23" s="79" t="s">
        <v>31</v>
      </c>
      <c r="D23" s="80"/>
      <c r="F23" s="75" t="s">
        <v>32</v>
      </c>
    </row>
    <row r="24" spans="1:6" x14ac:dyDescent="0.2">
      <c r="A24" s="62" t="s">
        <v>33</v>
      </c>
      <c r="B24"/>
      <c r="C24" s="81" t="s">
        <v>703</v>
      </c>
      <c r="D24" s="82"/>
      <c r="F24" s="75" t="s">
        <v>34</v>
      </c>
    </row>
    <row r="25" spans="1:6" x14ac:dyDescent="0.2">
      <c r="A25" s="62" t="s">
        <v>35</v>
      </c>
      <c r="B25"/>
      <c r="C25" s="81" t="s">
        <v>703</v>
      </c>
      <c r="D25" s="82"/>
      <c r="F25" s="75" t="s">
        <v>674</v>
      </c>
    </row>
    <row r="26" spans="1:6" x14ac:dyDescent="0.2">
      <c r="A26" s="62" t="s">
        <v>36</v>
      </c>
      <c r="B26"/>
      <c r="C26" s="81" t="s">
        <v>703</v>
      </c>
      <c r="D26" s="82"/>
      <c r="F26" s="75" t="s">
        <v>37</v>
      </c>
    </row>
    <row r="27" spans="1:6" x14ac:dyDescent="0.2">
      <c r="A27" s="62" t="s">
        <v>38</v>
      </c>
      <c r="B27"/>
      <c r="C27" s="81" t="s">
        <v>703</v>
      </c>
      <c r="D27" s="82"/>
      <c r="F27" s="75" t="s">
        <v>39</v>
      </c>
    </row>
    <row r="28" spans="1:6" x14ac:dyDescent="0.2">
      <c r="A28" s="62" t="s">
        <v>40</v>
      </c>
      <c r="B28"/>
      <c r="C28" s="81" t="s">
        <v>703</v>
      </c>
      <c r="D28" s="82"/>
      <c r="F28" s="75" t="s">
        <v>41</v>
      </c>
    </row>
    <row r="29" spans="1:6" x14ac:dyDescent="0.2">
      <c r="A29" s="62" t="s">
        <v>42</v>
      </c>
      <c r="B29"/>
      <c r="C29" s="81" t="s">
        <v>703</v>
      </c>
      <c r="D29" s="82"/>
      <c r="F29" s="75" t="s">
        <v>43</v>
      </c>
    </row>
    <row r="30" spans="1:6" x14ac:dyDescent="0.2">
      <c r="A30" s="62" t="s">
        <v>44</v>
      </c>
      <c r="B30"/>
      <c r="C30" s="81" t="s">
        <v>703</v>
      </c>
      <c r="D30" s="82"/>
      <c r="F30" s="75" t="s">
        <v>45</v>
      </c>
    </row>
    <row r="31" spans="1:6" x14ac:dyDescent="0.2">
      <c r="A31" s="62" t="s">
        <v>46</v>
      </c>
      <c r="B31"/>
      <c r="C31" s="81" t="s">
        <v>703</v>
      </c>
      <c r="D31" s="82"/>
      <c r="F31" s="75" t="s">
        <v>48</v>
      </c>
    </row>
    <row r="32" spans="1:6" x14ac:dyDescent="0.2">
      <c r="A32" s="62" t="s">
        <v>47</v>
      </c>
      <c r="B32"/>
      <c r="C32" s="81" t="s">
        <v>703</v>
      </c>
      <c r="D32" s="82"/>
      <c r="F32" s="75" t="s">
        <v>51</v>
      </c>
    </row>
    <row r="33" spans="1:6" x14ac:dyDescent="0.2">
      <c r="A33" s="62" t="s">
        <v>49</v>
      </c>
      <c r="B33"/>
      <c r="C33" s="81" t="s">
        <v>703</v>
      </c>
      <c r="D33" s="82"/>
      <c r="F33" s="75" t="s">
        <v>53</v>
      </c>
    </row>
    <row r="34" spans="1:6" x14ac:dyDescent="0.2">
      <c r="A34" s="62" t="s">
        <v>50</v>
      </c>
      <c r="B34"/>
      <c r="C34" s="81" t="s">
        <v>703</v>
      </c>
      <c r="D34" s="82"/>
      <c r="F34" s="75" t="s">
        <v>55</v>
      </c>
    </row>
    <row r="35" spans="1:6" x14ac:dyDescent="0.2">
      <c r="A35" s="62" t="s">
        <v>52</v>
      </c>
      <c r="B35"/>
      <c r="C35" s="83" t="s">
        <v>703</v>
      </c>
      <c r="D35" s="84"/>
      <c r="F35" s="75" t="s">
        <v>58</v>
      </c>
    </row>
    <row r="36" spans="1:6" x14ac:dyDescent="0.2">
      <c r="F36" s="75" t="s">
        <v>59</v>
      </c>
    </row>
    <row r="37" spans="1:6" x14ac:dyDescent="0.2">
      <c r="F37" s="75" t="s">
        <v>60</v>
      </c>
    </row>
    <row r="38" spans="1:6" ht="15" x14ac:dyDescent="0.25">
      <c r="A38" s="74" t="s">
        <v>54</v>
      </c>
      <c r="F38" s="75" t="s">
        <v>61</v>
      </c>
    </row>
    <row r="39" spans="1:6" x14ac:dyDescent="0.2">
      <c r="A39" s="62" t="s">
        <v>56</v>
      </c>
      <c r="B39" t="s">
        <v>0</v>
      </c>
      <c r="C39" s="71" t="s">
        <v>57</v>
      </c>
      <c r="F39" s="75" t="s">
        <v>62</v>
      </c>
    </row>
    <row r="40" spans="1:6" ht="15" customHeight="1" x14ac:dyDescent="0.2">
      <c r="A40" s="95" t="s">
        <v>663</v>
      </c>
      <c r="B40" s="95"/>
      <c r="C40" s="95"/>
      <c r="F40" s="75" t="s">
        <v>63</v>
      </c>
    </row>
    <row r="41" spans="1:6" x14ac:dyDescent="0.2">
      <c r="A41" s="95"/>
      <c r="B41" s="95"/>
      <c r="C41" s="95"/>
      <c r="F41" s="75" t="s">
        <v>64</v>
      </c>
    </row>
    <row r="42" spans="1:6" x14ac:dyDescent="0.2">
      <c r="A42" s="95"/>
      <c r="B42" s="95"/>
      <c r="C42" s="95"/>
      <c r="F42" s="75" t="s">
        <v>65</v>
      </c>
    </row>
    <row r="43" spans="1:6" x14ac:dyDescent="0.2">
      <c r="F43" s="75" t="s">
        <v>675</v>
      </c>
    </row>
    <row r="44" spans="1:6" ht="15.75" x14ac:dyDescent="0.25">
      <c r="A44" s="96" t="s">
        <v>721</v>
      </c>
      <c r="B44" s="96"/>
      <c r="C44" s="96"/>
      <c r="D44" s="96"/>
      <c r="F44" s="75" t="s">
        <v>66</v>
      </c>
    </row>
    <row r="45" spans="1:6" x14ac:dyDescent="0.2">
      <c r="F45" s="75" t="s">
        <v>67</v>
      </c>
    </row>
    <row r="46" spans="1:6" x14ac:dyDescent="0.2">
      <c r="F46" s="75" t="s">
        <v>68</v>
      </c>
    </row>
    <row r="47" spans="1:6" x14ac:dyDescent="0.2">
      <c r="F47" s="75" t="s">
        <v>69</v>
      </c>
    </row>
    <row r="48" spans="1:6" x14ac:dyDescent="0.2">
      <c r="F48" s="75" t="s">
        <v>676</v>
      </c>
    </row>
    <row r="49" spans="6:6" x14ac:dyDescent="0.2">
      <c r="F49" s="75" t="s">
        <v>70</v>
      </c>
    </row>
    <row r="50" spans="6:6" x14ac:dyDescent="0.2">
      <c r="F50" s="75" t="s">
        <v>71</v>
      </c>
    </row>
    <row r="51" spans="6:6" x14ac:dyDescent="0.2">
      <c r="F51" s="75" t="s">
        <v>72</v>
      </c>
    </row>
    <row r="52" spans="6:6" x14ac:dyDescent="0.2">
      <c r="F52" s="75" t="s">
        <v>73</v>
      </c>
    </row>
    <row r="53" spans="6:6" x14ac:dyDescent="0.2">
      <c r="F53" s="75" t="s">
        <v>74</v>
      </c>
    </row>
    <row r="54" spans="6:6" x14ac:dyDescent="0.2">
      <c r="F54" s="75" t="s">
        <v>75</v>
      </c>
    </row>
    <row r="55" spans="6:6" x14ac:dyDescent="0.2">
      <c r="F55" s="75" t="s">
        <v>76</v>
      </c>
    </row>
    <row r="56" spans="6:6" x14ac:dyDescent="0.2">
      <c r="F56" s="75" t="s">
        <v>677</v>
      </c>
    </row>
    <row r="57" spans="6:6" x14ac:dyDescent="0.2">
      <c r="F57" s="75" t="s">
        <v>77</v>
      </c>
    </row>
    <row r="58" spans="6:6" x14ac:dyDescent="0.2">
      <c r="F58" s="75" t="s">
        <v>78</v>
      </c>
    </row>
    <row r="59" spans="6:6" x14ac:dyDescent="0.2">
      <c r="F59" s="75" t="s">
        <v>79</v>
      </c>
    </row>
    <row r="60" spans="6:6" x14ac:dyDescent="0.2">
      <c r="F60" s="75" t="s">
        <v>80</v>
      </c>
    </row>
    <row r="61" spans="6:6" x14ac:dyDescent="0.2">
      <c r="F61" s="75" t="s">
        <v>81</v>
      </c>
    </row>
    <row r="62" spans="6:6" x14ac:dyDescent="0.2">
      <c r="F62" s="75" t="s">
        <v>82</v>
      </c>
    </row>
    <row r="63" spans="6:6" x14ac:dyDescent="0.2">
      <c r="F63" s="75" t="s">
        <v>83</v>
      </c>
    </row>
    <row r="64" spans="6:6" x14ac:dyDescent="0.2">
      <c r="F64" s="75" t="s">
        <v>84</v>
      </c>
    </row>
    <row r="65" spans="6:6" x14ac:dyDescent="0.2">
      <c r="F65" s="75" t="s">
        <v>85</v>
      </c>
    </row>
    <row r="66" spans="6:6" x14ac:dyDescent="0.2">
      <c r="F66" s="75" t="s">
        <v>86</v>
      </c>
    </row>
    <row r="67" spans="6:6" x14ac:dyDescent="0.2">
      <c r="F67" s="75" t="s">
        <v>87</v>
      </c>
    </row>
    <row r="68" spans="6:6" x14ac:dyDescent="0.2">
      <c r="F68" s="75" t="s">
        <v>88</v>
      </c>
    </row>
    <row r="69" spans="6:6" x14ac:dyDescent="0.2">
      <c r="F69" s="75" t="s">
        <v>89</v>
      </c>
    </row>
    <row r="70" spans="6:6" x14ac:dyDescent="0.2">
      <c r="F70" s="75" t="s">
        <v>678</v>
      </c>
    </row>
    <row r="71" spans="6:6" x14ac:dyDescent="0.2">
      <c r="F71" s="75" t="s">
        <v>90</v>
      </c>
    </row>
    <row r="72" spans="6:6" x14ac:dyDescent="0.2">
      <c r="F72" s="75" t="s">
        <v>91</v>
      </c>
    </row>
    <row r="73" spans="6:6" x14ac:dyDescent="0.2">
      <c r="F73" s="75" t="s">
        <v>92</v>
      </c>
    </row>
    <row r="74" spans="6:6" x14ac:dyDescent="0.2">
      <c r="F74" s="75" t="s">
        <v>93</v>
      </c>
    </row>
    <row r="75" spans="6:6" x14ac:dyDescent="0.2">
      <c r="F75" s="75" t="s">
        <v>734</v>
      </c>
    </row>
    <row r="76" spans="6:6" x14ac:dyDescent="0.2">
      <c r="F76" s="75" t="s">
        <v>94</v>
      </c>
    </row>
    <row r="77" spans="6:6" x14ac:dyDescent="0.2">
      <c r="F77" s="75" t="s">
        <v>679</v>
      </c>
    </row>
    <row r="78" spans="6:6" x14ac:dyDescent="0.2">
      <c r="F78" s="75" t="s">
        <v>735</v>
      </c>
    </row>
    <row r="79" spans="6:6" x14ac:dyDescent="0.2">
      <c r="F79" s="75" t="s">
        <v>95</v>
      </c>
    </row>
    <row r="80" spans="6:6" x14ac:dyDescent="0.2">
      <c r="F80" s="75" t="s">
        <v>96</v>
      </c>
    </row>
    <row r="81" spans="6:6" x14ac:dyDescent="0.2">
      <c r="F81" s="75" t="s">
        <v>97</v>
      </c>
    </row>
    <row r="82" spans="6:6" x14ac:dyDescent="0.2">
      <c r="F82" s="75" t="s">
        <v>98</v>
      </c>
    </row>
    <row r="83" spans="6:6" x14ac:dyDescent="0.2">
      <c r="F83" s="75" t="s">
        <v>99</v>
      </c>
    </row>
    <row r="84" spans="6:6" x14ac:dyDescent="0.2">
      <c r="F84" s="75" t="s">
        <v>100</v>
      </c>
    </row>
    <row r="85" spans="6:6" x14ac:dyDescent="0.2">
      <c r="F85" s="75" t="s">
        <v>101</v>
      </c>
    </row>
    <row r="86" spans="6:6" x14ac:dyDescent="0.2">
      <c r="F86" s="75" t="s">
        <v>102</v>
      </c>
    </row>
    <row r="87" spans="6:6" x14ac:dyDescent="0.2">
      <c r="F87" s="75" t="s">
        <v>103</v>
      </c>
    </row>
    <row r="88" spans="6:6" x14ac:dyDescent="0.2">
      <c r="F88" s="75" t="s">
        <v>104</v>
      </c>
    </row>
    <row r="89" spans="6:6" x14ac:dyDescent="0.2">
      <c r="F89" s="75" t="s">
        <v>105</v>
      </c>
    </row>
    <row r="90" spans="6:6" x14ac:dyDescent="0.2">
      <c r="F90" s="75" t="s">
        <v>106</v>
      </c>
    </row>
    <row r="91" spans="6:6" x14ac:dyDescent="0.2">
      <c r="F91" s="75" t="s">
        <v>107</v>
      </c>
    </row>
    <row r="92" spans="6:6" x14ac:dyDescent="0.2">
      <c r="F92" s="75" t="s">
        <v>108</v>
      </c>
    </row>
    <row r="93" spans="6:6" x14ac:dyDescent="0.2">
      <c r="F93" s="75" t="s">
        <v>109</v>
      </c>
    </row>
    <row r="94" spans="6:6" x14ac:dyDescent="0.2">
      <c r="F94" s="75" t="s">
        <v>110</v>
      </c>
    </row>
    <row r="95" spans="6:6" x14ac:dyDescent="0.2">
      <c r="F95" s="75" t="s">
        <v>111</v>
      </c>
    </row>
    <row r="96" spans="6:6" x14ac:dyDescent="0.2">
      <c r="F96" s="75" t="s">
        <v>680</v>
      </c>
    </row>
    <row r="97" spans="6:6" x14ac:dyDescent="0.2">
      <c r="F97" s="75" t="s">
        <v>112</v>
      </c>
    </row>
    <row r="98" spans="6:6" x14ac:dyDescent="0.2">
      <c r="F98" s="75" t="s">
        <v>113</v>
      </c>
    </row>
    <row r="99" spans="6:6" x14ac:dyDescent="0.2">
      <c r="F99" s="75" t="s">
        <v>114</v>
      </c>
    </row>
    <row r="100" spans="6:6" x14ac:dyDescent="0.2">
      <c r="F100" s="75" t="s">
        <v>115</v>
      </c>
    </row>
    <row r="101" spans="6:6" x14ac:dyDescent="0.2">
      <c r="F101" s="75" t="s">
        <v>116</v>
      </c>
    </row>
    <row r="102" spans="6:6" x14ac:dyDescent="0.2">
      <c r="F102" s="75" t="s">
        <v>117</v>
      </c>
    </row>
    <row r="103" spans="6:6" x14ac:dyDescent="0.2">
      <c r="F103" s="75" t="s">
        <v>118</v>
      </c>
    </row>
    <row r="104" spans="6:6" x14ac:dyDescent="0.2">
      <c r="F104" s="75" t="s">
        <v>119</v>
      </c>
    </row>
    <row r="105" spans="6:6" x14ac:dyDescent="0.2">
      <c r="F105" s="75" t="s">
        <v>120</v>
      </c>
    </row>
    <row r="106" spans="6:6" x14ac:dyDescent="0.2">
      <c r="F106" s="75" t="s">
        <v>121</v>
      </c>
    </row>
    <row r="107" spans="6:6" x14ac:dyDescent="0.2">
      <c r="F107" s="75" t="s">
        <v>122</v>
      </c>
    </row>
    <row r="108" spans="6:6" x14ac:dyDescent="0.2">
      <c r="F108" s="75" t="s">
        <v>123</v>
      </c>
    </row>
    <row r="109" spans="6:6" x14ac:dyDescent="0.2">
      <c r="F109" s="75" t="s">
        <v>681</v>
      </c>
    </row>
    <row r="110" spans="6:6" x14ac:dyDescent="0.2">
      <c r="F110" s="75" t="s">
        <v>124</v>
      </c>
    </row>
    <row r="111" spans="6:6" x14ac:dyDescent="0.2">
      <c r="F111" s="75" t="s">
        <v>125</v>
      </c>
    </row>
    <row r="112" spans="6:6" x14ac:dyDescent="0.2">
      <c r="F112" s="75" t="s">
        <v>126</v>
      </c>
    </row>
    <row r="113" spans="6:6" x14ac:dyDescent="0.2">
      <c r="F113" s="75" t="s">
        <v>127</v>
      </c>
    </row>
    <row r="114" spans="6:6" x14ac:dyDescent="0.2">
      <c r="F114" s="75" t="s">
        <v>128</v>
      </c>
    </row>
    <row r="115" spans="6:6" x14ac:dyDescent="0.2">
      <c r="F115" s="75" t="s">
        <v>129</v>
      </c>
    </row>
    <row r="116" spans="6:6" x14ac:dyDescent="0.2">
      <c r="F116" s="75" t="s">
        <v>130</v>
      </c>
    </row>
    <row r="117" spans="6:6" x14ac:dyDescent="0.2">
      <c r="F117" s="75" t="s">
        <v>131</v>
      </c>
    </row>
    <row r="118" spans="6:6" x14ac:dyDescent="0.2">
      <c r="F118" s="75" t="s">
        <v>132</v>
      </c>
    </row>
    <row r="119" spans="6:6" x14ac:dyDescent="0.2">
      <c r="F119" s="75" t="s">
        <v>682</v>
      </c>
    </row>
    <row r="120" spans="6:6" x14ac:dyDescent="0.2">
      <c r="F120" s="75" t="s">
        <v>133</v>
      </c>
    </row>
    <row r="121" spans="6:6" x14ac:dyDescent="0.2">
      <c r="F121" s="75" t="s">
        <v>134</v>
      </c>
    </row>
    <row r="122" spans="6:6" x14ac:dyDescent="0.2">
      <c r="F122" s="75" t="s">
        <v>135</v>
      </c>
    </row>
    <row r="123" spans="6:6" x14ac:dyDescent="0.2">
      <c r="F123" s="75" t="s">
        <v>136</v>
      </c>
    </row>
    <row r="124" spans="6:6" x14ac:dyDescent="0.2">
      <c r="F124" s="75" t="s">
        <v>137</v>
      </c>
    </row>
    <row r="125" spans="6:6" x14ac:dyDescent="0.2">
      <c r="F125" s="75" t="s">
        <v>138</v>
      </c>
    </row>
    <row r="126" spans="6:6" x14ac:dyDescent="0.2">
      <c r="F126" s="75" t="s">
        <v>139</v>
      </c>
    </row>
    <row r="127" spans="6:6" x14ac:dyDescent="0.2">
      <c r="F127" s="75" t="s">
        <v>140</v>
      </c>
    </row>
    <row r="128" spans="6:6" x14ac:dyDescent="0.2">
      <c r="F128" s="75" t="s">
        <v>141</v>
      </c>
    </row>
    <row r="129" spans="6:6" x14ac:dyDescent="0.2">
      <c r="F129" s="75" t="s">
        <v>142</v>
      </c>
    </row>
    <row r="130" spans="6:6" x14ac:dyDescent="0.2">
      <c r="F130" s="75" t="s">
        <v>143</v>
      </c>
    </row>
    <row r="131" spans="6:6" x14ac:dyDescent="0.2">
      <c r="F131" s="75" t="s">
        <v>144</v>
      </c>
    </row>
    <row r="132" spans="6:6" x14ac:dyDescent="0.2">
      <c r="F132" s="75" t="s">
        <v>145</v>
      </c>
    </row>
    <row r="133" spans="6:6" x14ac:dyDescent="0.2">
      <c r="F133" s="75" t="s">
        <v>146</v>
      </c>
    </row>
    <row r="134" spans="6:6" x14ac:dyDescent="0.2">
      <c r="F134" s="75" t="s">
        <v>147</v>
      </c>
    </row>
    <row r="135" spans="6:6" x14ac:dyDescent="0.2">
      <c r="F135" s="75" t="s">
        <v>148</v>
      </c>
    </row>
    <row r="136" spans="6:6" x14ac:dyDescent="0.2">
      <c r="F136" s="75" t="s">
        <v>149</v>
      </c>
    </row>
    <row r="137" spans="6:6" x14ac:dyDescent="0.2">
      <c r="F137" s="75" t="s">
        <v>150</v>
      </c>
    </row>
    <row r="138" spans="6:6" x14ac:dyDescent="0.2">
      <c r="F138" s="75" t="s">
        <v>151</v>
      </c>
    </row>
    <row r="139" spans="6:6" x14ac:dyDescent="0.2">
      <c r="F139" s="75" t="s">
        <v>152</v>
      </c>
    </row>
    <row r="140" spans="6:6" x14ac:dyDescent="0.2">
      <c r="F140" s="75" t="s">
        <v>153</v>
      </c>
    </row>
    <row r="141" spans="6:6" x14ac:dyDescent="0.2">
      <c r="F141" s="75" t="s">
        <v>154</v>
      </c>
    </row>
    <row r="142" spans="6:6" x14ac:dyDescent="0.2">
      <c r="F142" s="75" t="s">
        <v>155</v>
      </c>
    </row>
    <row r="143" spans="6:6" x14ac:dyDescent="0.2">
      <c r="F143" s="75" t="s">
        <v>156</v>
      </c>
    </row>
    <row r="144" spans="6:6" x14ac:dyDescent="0.2">
      <c r="F144" s="75" t="s">
        <v>157</v>
      </c>
    </row>
    <row r="145" spans="6:6" x14ac:dyDescent="0.2">
      <c r="F145" s="75" t="s">
        <v>158</v>
      </c>
    </row>
    <row r="146" spans="6:6" x14ac:dyDescent="0.2">
      <c r="F146" s="75" t="s">
        <v>159</v>
      </c>
    </row>
    <row r="147" spans="6:6" x14ac:dyDescent="0.2">
      <c r="F147" s="75" t="s">
        <v>160</v>
      </c>
    </row>
    <row r="148" spans="6:6" x14ac:dyDescent="0.2">
      <c r="F148" s="75" t="s">
        <v>161</v>
      </c>
    </row>
    <row r="149" spans="6:6" x14ac:dyDescent="0.2">
      <c r="F149" s="75" t="s">
        <v>162</v>
      </c>
    </row>
    <row r="150" spans="6:6" x14ac:dyDescent="0.2">
      <c r="F150" s="75" t="s">
        <v>163</v>
      </c>
    </row>
    <row r="151" spans="6:6" x14ac:dyDescent="0.2">
      <c r="F151" s="75" t="s">
        <v>164</v>
      </c>
    </row>
    <row r="152" spans="6:6" x14ac:dyDescent="0.2">
      <c r="F152" s="75" t="s">
        <v>165</v>
      </c>
    </row>
    <row r="153" spans="6:6" x14ac:dyDescent="0.2">
      <c r="F153" s="75" t="s">
        <v>166</v>
      </c>
    </row>
    <row r="154" spans="6:6" x14ac:dyDescent="0.2">
      <c r="F154" s="75" t="s">
        <v>167</v>
      </c>
    </row>
    <row r="155" spans="6:6" x14ac:dyDescent="0.2">
      <c r="F155" s="75" t="s">
        <v>168</v>
      </c>
    </row>
    <row r="156" spans="6:6" x14ac:dyDescent="0.2">
      <c r="F156" s="75" t="s">
        <v>169</v>
      </c>
    </row>
    <row r="157" spans="6:6" x14ac:dyDescent="0.2">
      <c r="F157" s="75" t="s">
        <v>170</v>
      </c>
    </row>
    <row r="158" spans="6:6" x14ac:dyDescent="0.2">
      <c r="F158" s="75" t="s">
        <v>171</v>
      </c>
    </row>
    <row r="159" spans="6:6" x14ac:dyDescent="0.2">
      <c r="F159" s="75" t="s">
        <v>172</v>
      </c>
    </row>
    <row r="160" spans="6:6" x14ac:dyDescent="0.2">
      <c r="F160" s="75" t="s">
        <v>173</v>
      </c>
    </row>
    <row r="161" spans="6:6" x14ac:dyDescent="0.2">
      <c r="F161" s="75" t="s">
        <v>174</v>
      </c>
    </row>
    <row r="162" spans="6:6" x14ac:dyDescent="0.2">
      <c r="F162" s="75" t="s">
        <v>175</v>
      </c>
    </row>
    <row r="163" spans="6:6" x14ac:dyDescent="0.2">
      <c r="F163" s="75" t="s">
        <v>176</v>
      </c>
    </row>
    <row r="164" spans="6:6" x14ac:dyDescent="0.2">
      <c r="F164" s="75" t="s">
        <v>177</v>
      </c>
    </row>
    <row r="165" spans="6:6" x14ac:dyDescent="0.2">
      <c r="F165" s="75" t="s">
        <v>178</v>
      </c>
    </row>
    <row r="166" spans="6:6" x14ac:dyDescent="0.2">
      <c r="F166" s="75" t="s">
        <v>179</v>
      </c>
    </row>
    <row r="167" spans="6:6" x14ac:dyDescent="0.2">
      <c r="F167" s="75" t="s">
        <v>180</v>
      </c>
    </row>
    <row r="168" spans="6:6" x14ac:dyDescent="0.2">
      <c r="F168" s="75" t="s">
        <v>181</v>
      </c>
    </row>
    <row r="169" spans="6:6" x14ac:dyDescent="0.2">
      <c r="F169" s="75" t="s">
        <v>182</v>
      </c>
    </row>
    <row r="170" spans="6:6" x14ac:dyDescent="0.2">
      <c r="F170" s="75" t="s">
        <v>183</v>
      </c>
    </row>
    <row r="171" spans="6:6" x14ac:dyDescent="0.2">
      <c r="F171" s="75" t="s">
        <v>184</v>
      </c>
    </row>
    <row r="172" spans="6:6" x14ac:dyDescent="0.2">
      <c r="F172" s="75" t="s">
        <v>185</v>
      </c>
    </row>
    <row r="173" spans="6:6" x14ac:dyDescent="0.2">
      <c r="F173" s="75" t="s">
        <v>186</v>
      </c>
    </row>
    <row r="174" spans="6:6" x14ac:dyDescent="0.2">
      <c r="F174" s="75" t="s">
        <v>187</v>
      </c>
    </row>
    <row r="175" spans="6:6" x14ac:dyDescent="0.2">
      <c r="F175" s="75" t="s">
        <v>736</v>
      </c>
    </row>
    <row r="176" spans="6:6" x14ac:dyDescent="0.2">
      <c r="F176" s="75" t="s">
        <v>188</v>
      </c>
    </row>
    <row r="177" spans="6:6" x14ac:dyDescent="0.2">
      <c r="F177" s="75" t="s">
        <v>189</v>
      </c>
    </row>
    <row r="178" spans="6:6" x14ac:dyDescent="0.2">
      <c r="F178" s="75" t="s">
        <v>190</v>
      </c>
    </row>
    <row r="179" spans="6:6" x14ac:dyDescent="0.2">
      <c r="F179" s="75" t="s">
        <v>191</v>
      </c>
    </row>
    <row r="180" spans="6:6" x14ac:dyDescent="0.2">
      <c r="F180" s="75" t="s">
        <v>192</v>
      </c>
    </row>
    <row r="181" spans="6:6" x14ac:dyDescent="0.2">
      <c r="F181" s="75" t="s">
        <v>193</v>
      </c>
    </row>
    <row r="182" spans="6:6" x14ac:dyDescent="0.2">
      <c r="F182" s="75" t="s">
        <v>194</v>
      </c>
    </row>
    <row r="183" spans="6:6" x14ac:dyDescent="0.2">
      <c r="F183" s="75" t="s">
        <v>737</v>
      </c>
    </row>
    <row r="184" spans="6:6" x14ac:dyDescent="0.2">
      <c r="F184" s="75" t="s">
        <v>195</v>
      </c>
    </row>
    <row r="185" spans="6:6" x14ac:dyDescent="0.2">
      <c r="F185" s="75" t="s">
        <v>196</v>
      </c>
    </row>
    <row r="186" spans="6:6" x14ac:dyDescent="0.2">
      <c r="F186" s="75" t="s">
        <v>197</v>
      </c>
    </row>
    <row r="187" spans="6:6" x14ac:dyDescent="0.2">
      <c r="F187" s="75" t="s">
        <v>198</v>
      </c>
    </row>
    <row r="188" spans="6:6" x14ac:dyDescent="0.2">
      <c r="F188" s="75" t="s">
        <v>199</v>
      </c>
    </row>
    <row r="189" spans="6:6" x14ac:dyDescent="0.2">
      <c r="F189" s="75" t="s">
        <v>200</v>
      </c>
    </row>
    <row r="190" spans="6:6" x14ac:dyDescent="0.2">
      <c r="F190" s="75" t="s">
        <v>201</v>
      </c>
    </row>
    <row r="191" spans="6:6" x14ac:dyDescent="0.2">
      <c r="F191" s="75" t="s">
        <v>202</v>
      </c>
    </row>
    <row r="192" spans="6:6" x14ac:dyDescent="0.2">
      <c r="F192" s="75" t="s">
        <v>203</v>
      </c>
    </row>
    <row r="193" spans="6:6" x14ac:dyDescent="0.2">
      <c r="F193" s="75" t="s">
        <v>204</v>
      </c>
    </row>
    <row r="194" spans="6:6" x14ac:dyDescent="0.2">
      <c r="F194" s="75" t="s">
        <v>205</v>
      </c>
    </row>
    <row r="195" spans="6:6" x14ac:dyDescent="0.2">
      <c r="F195" s="75" t="s">
        <v>738</v>
      </c>
    </row>
    <row r="196" spans="6:6" x14ac:dyDescent="0.2">
      <c r="F196" s="75" t="s">
        <v>206</v>
      </c>
    </row>
    <row r="197" spans="6:6" x14ac:dyDescent="0.2">
      <c r="F197" s="75" t="s">
        <v>207</v>
      </c>
    </row>
    <row r="198" spans="6:6" x14ac:dyDescent="0.2">
      <c r="F198" s="75" t="s">
        <v>208</v>
      </c>
    </row>
    <row r="199" spans="6:6" x14ac:dyDescent="0.2">
      <c r="F199" s="75" t="s">
        <v>209</v>
      </c>
    </row>
    <row r="200" spans="6:6" x14ac:dyDescent="0.2">
      <c r="F200" s="75" t="s">
        <v>210</v>
      </c>
    </row>
    <row r="201" spans="6:6" x14ac:dyDescent="0.2">
      <c r="F201" s="75" t="s">
        <v>211</v>
      </c>
    </row>
    <row r="202" spans="6:6" x14ac:dyDescent="0.2">
      <c r="F202" s="75" t="s">
        <v>739</v>
      </c>
    </row>
    <row r="203" spans="6:6" x14ac:dyDescent="0.2">
      <c r="F203" s="75" t="s">
        <v>212</v>
      </c>
    </row>
    <row r="204" spans="6:6" x14ac:dyDescent="0.2">
      <c r="F204" s="75" t="s">
        <v>213</v>
      </c>
    </row>
    <row r="205" spans="6:6" x14ac:dyDescent="0.2">
      <c r="F205" s="75" t="s">
        <v>214</v>
      </c>
    </row>
    <row r="206" spans="6:6" x14ac:dyDescent="0.2">
      <c r="F206" s="75" t="s">
        <v>215</v>
      </c>
    </row>
    <row r="207" spans="6:6" x14ac:dyDescent="0.2">
      <c r="F207" s="75" t="s">
        <v>216</v>
      </c>
    </row>
    <row r="208" spans="6:6" x14ac:dyDescent="0.2">
      <c r="F208" s="75" t="s">
        <v>683</v>
      </c>
    </row>
    <row r="209" spans="6:6" x14ac:dyDescent="0.2">
      <c r="F209" s="75" t="s">
        <v>217</v>
      </c>
    </row>
    <row r="210" spans="6:6" x14ac:dyDescent="0.2">
      <c r="F210" s="75" t="s">
        <v>218</v>
      </c>
    </row>
    <row r="211" spans="6:6" x14ac:dyDescent="0.2">
      <c r="F211" s="75" t="s">
        <v>219</v>
      </c>
    </row>
    <row r="212" spans="6:6" x14ac:dyDescent="0.2">
      <c r="F212" s="75" t="s">
        <v>220</v>
      </c>
    </row>
    <row r="213" spans="6:6" x14ac:dyDescent="0.2">
      <c r="F213" s="75" t="s">
        <v>221</v>
      </c>
    </row>
    <row r="214" spans="6:6" x14ac:dyDescent="0.2">
      <c r="F214" s="75" t="s">
        <v>222</v>
      </c>
    </row>
    <row r="215" spans="6:6" x14ac:dyDescent="0.2">
      <c r="F215" s="75" t="s">
        <v>223</v>
      </c>
    </row>
    <row r="216" spans="6:6" x14ac:dyDescent="0.2">
      <c r="F216" s="75" t="s">
        <v>224</v>
      </c>
    </row>
    <row r="217" spans="6:6" x14ac:dyDescent="0.2">
      <c r="F217" s="75" t="s">
        <v>684</v>
      </c>
    </row>
    <row r="218" spans="6:6" x14ac:dyDescent="0.2">
      <c r="F218" s="75" t="s">
        <v>225</v>
      </c>
    </row>
    <row r="219" spans="6:6" x14ac:dyDescent="0.2">
      <c r="F219" s="75" t="s">
        <v>226</v>
      </c>
    </row>
    <row r="220" spans="6:6" x14ac:dyDescent="0.2">
      <c r="F220" s="75" t="s">
        <v>685</v>
      </c>
    </row>
    <row r="221" spans="6:6" x14ac:dyDescent="0.2">
      <c r="F221" s="75" t="s">
        <v>227</v>
      </c>
    </row>
    <row r="222" spans="6:6" x14ac:dyDescent="0.2">
      <c r="F222" s="75" t="s">
        <v>228</v>
      </c>
    </row>
    <row r="223" spans="6:6" x14ac:dyDescent="0.2">
      <c r="F223" s="75" t="s">
        <v>229</v>
      </c>
    </row>
    <row r="224" spans="6:6" x14ac:dyDescent="0.2">
      <c r="F224" s="75" t="s">
        <v>230</v>
      </c>
    </row>
    <row r="225" spans="6:6" x14ac:dyDescent="0.2">
      <c r="F225" s="75" t="s">
        <v>231</v>
      </c>
    </row>
    <row r="226" spans="6:6" x14ac:dyDescent="0.2">
      <c r="F226" s="75" t="s">
        <v>232</v>
      </c>
    </row>
    <row r="227" spans="6:6" x14ac:dyDescent="0.2">
      <c r="F227" s="75" t="s">
        <v>233</v>
      </c>
    </row>
    <row r="228" spans="6:6" x14ac:dyDescent="0.2">
      <c r="F228" s="75" t="s">
        <v>234</v>
      </c>
    </row>
    <row r="229" spans="6:6" x14ac:dyDescent="0.2">
      <c r="F229" s="75" t="s">
        <v>235</v>
      </c>
    </row>
    <row r="230" spans="6:6" x14ac:dyDescent="0.2">
      <c r="F230" s="75" t="s">
        <v>236</v>
      </c>
    </row>
    <row r="231" spans="6:6" x14ac:dyDescent="0.2">
      <c r="F231" s="75" t="s">
        <v>237</v>
      </c>
    </row>
    <row r="232" spans="6:6" x14ac:dyDescent="0.2">
      <c r="F232" s="75" t="s">
        <v>238</v>
      </c>
    </row>
    <row r="233" spans="6:6" x14ac:dyDescent="0.2">
      <c r="F233" s="75" t="s">
        <v>239</v>
      </c>
    </row>
    <row r="234" spans="6:6" x14ac:dyDescent="0.2">
      <c r="F234" s="75" t="s">
        <v>240</v>
      </c>
    </row>
    <row r="235" spans="6:6" x14ac:dyDescent="0.2">
      <c r="F235" s="75" t="s">
        <v>241</v>
      </c>
    </row>
    <row r="236" spans="6:6" x14ac:dyDescent="0.2">
      <c r="F236" s="75" t="s">
        <v>242</v>
      </c>
    </row>
    <row r="237" spans="6:6" x14ac:dyDescent="0.2">
      <c r="F237" s="75" t="s">
        <v>243</v>
      </c>
    </row>
    <row r="238" spans="6:6" x14ac:dyDescent="0.2">
      <c r="F238" s="75" t="s">
        <v>244</v>
      </c>
    </row>
    <row r="239" spans="6:6" x14ac:dyDescent="0.2">
      <c r="F239" s="75" t="s">
        <v>245</v>
      </c>
    </row>
    <row r="240" spans="6:6" x14ac:dyDescent="0.2">
      <c r="F240" s="75" t="s">
        <v>740</v>
      </c>
    </row>
    <row r="241" spans="6:6" x14ac:dyDescent="0.2">
      <c r="F241" s="75" t="s">
        <v>246</v>
      </c>
    </row>
    <row r="242" spans="6:6" x14ac:dyDescent="0.2">
      <c r="F242" s="75" t="s">
        <v>247</v>
      </c>
    </row>
    <row r="243" spans="6:6" x14ac:dyDescent="0.2">
      <c r="F243" s="75" t="s">
        <v>248</v>
      </c>
    </row>
    <row r="244" spans="6:6" x14ac:dyDescent="0.2">
      <c r="F244" s="75" t="s">
        <v>249</v>
      </c>
    </row>
    <row r="245" spans="6:6" x14ac:dyDescent="0.2">
      <c r="F245" s="75" t="s">
        <v>250</v>
      </c>
    </row>
    <row r="246" spans="6:6" x14ac:dyDescent="0.2">
      <c r="F246" s="75" t="s">
        <v>251</v>
      </c>
    </row>
    <row r="247" spans="6:6" x14ac:dyDescent="0.2">
      <c r="F247" s="75" t="s">
        <v>686</v>
      </c>
    </row>
    <row r="248" spans="6:6" x14ac:dyDescent="0.2">
      <c r="F248" s="75" t="s">
        <v>252</v>
      </c>
    </row>
    <row r="249" spans="6:6" x14ac:dyDescent="0.2">
      <c r="F249" s="75" t="s">
        <v>253</v>
      </c>
    </row>
    <row r="250" spans="6:6" x14ac:dyDescent="0.2">
      <c r="F250" s="75" t="s">
        <v>254</v>
      </c>
    </row>
    <row r="251" spans="6:6" x14ac:dyDescent="0.2">
      <c r="F251" s="75" t="s">
        <v>255</v>
      </c>
    </row>
    <row r="252" spans="6:6" x14ac:dyDescent="0.2">
      <c r="F252" s="75" t="s">
        <v>256</v>
      </c>
    </row>
    <row r="253" spans="6:6" x14ac:dyDescent="0.2">
      <c r="F253" s="75" t="s">
        <v>741</v>
      </c>
    </row>
    <row r="254" spans="6:6" x14ac:dyDescent="0.2">
      <c r="F254" s="75" t="s">
        <v>257</v>
      </c>
    </row>
    <row r="255" spans="6:6" x14ac:dyDescent="0.2">
      <c r="F255" s="75" t="s">
        <v>258</v>
      </c>
    </row>
    <row r="256" spans="6:6" x14ac:dyDescent="0.2">
      <c r="F256" s="75" t="s">
        <v>259</v>
      </c>
    </row>
    <row r="257" spans="6:6" x14ac:dyDescent="0.2">
      <c r="F257" s="75" t="s">
        <v>260</v>
      </c>
    </row>
    <row r="258" spans="6:6" x14ac:dyDescent="0.2">
      <c r="F258" s="75" t="s">
        <v>261</v>
      </c>
    </row>
    <row r="259" spans="6:6" x14ac:dyDescent="0.2">
      <c r="F259" s="75" t="s">
        <v>262</v>
      </c>
    </row>
    <row r="260" spans="6:6" x14ac:dyDescent="0.2">
      <c r="F260" s="75" t="s">
        <v>263</v>
      </c>
    </row>
    <row r="261" spans="6:6" x14ac:dyDescent="0.2">
      <c r="F261" s="75" t="s">
        <v>264</v>
      </c>
    </row>
    <row r="262" spans="6:6" x14ac:dyDescent="0.2">
      <c r="F262" s="75" t="s">
        <v>265</v>
      </c>
    </row>
    <row r="263" spans="6:6" x14ac:dyDescent="0.2">
      <c r="F263" s="75" t="s">
        <v>266</v>
      </c>
    </row>
    <row r="264" spans="6:6" x14ac:dyDescent="0.2">
      <c r="F264" s="75" t="s">
        <v>267</v>
      </c>
    </row>
    <row r="265" spans="6:6" x14ac:dyDescent="0.2">
      <c r="F265" s="75" t="s">
        <v>268</v>
      </c>
    </row>
    <row r="266" spans="6:6" x14ac:dyDescent="0.2">
      <c r="F266" s="75" t="s">
        <v>269</v>
      </c>
    </row>
    <row r="267" spans="6:6" x14ac:dyDescent="0.2">
      <c r="F267" s="75" t="s">
        <v>270</v>
      </c>
    </row>
    <row r="268" spans="6:6" x14ac:dyDescent="0.2">
      <c r="F268" s="75" t="s">
        <v>271</v>
      </c>
    </row>
    <row r="269" spans="6:6" x14ac:dyDescent="0.2">
      <c r="F269" s="75" t="s">
        <v>272</v>
      </c>
    </row>
    <row r="270" spans="6:6" x14ac:dyDescent="0.2">
      <c r="F270" s="75" t="s">
        <v>273</v>
      </c>
    </row>
    <row r="271" spans="6:6" x14ac:dyDescent="0.2">
      <c r="F271" s="75" t="s">
        <v>274</v>
      </c>
    </row>
    <row r="272" spans="6:6" x14ac:dyDescent="0.2">
      <c r="F272" s="75" t="s">
        <v>275</v>
      </c>
    </row>
    <row r="273" spans="6:6" x14ac:dyDescent="0.2">
      <c r="F273" s="75" t="s">
        <v>276</v>
      </c>
    </row>
    <row r="274" spans="6:6" x14ac:dyDescent="0.2">
      <c r="F274" s="75" t="s">
        <v>277</v>
      </c>
    </row>
    <row r="275" spans="6:6" x14ac:dyDescent="0.2">
      <c r="F275" s="75" t="s">
        <v>278</v>
      </c>
    </row>
    <row r="276" spans="6:6" x14ac:dyDescent="0.2">
      <c r="F276" s="75" t="s">
        <v>279</v>
      </c>
    </row>
    <row r="277" spans="6:6" x14ac:dyDescent="0.2">
      <c r="F277" s="75" t="s">
        <v>280</v>
      </c>
    </row>
    <row r="278" spans="6:6" x14ac:dyDescent="0.2">
      <c r="F278" s="75" t="s">
        <v>281</v>
      </c>
    </row>
    <row r="279" spans="6:6" x14ac:dyDescent="0.2">
      <c r="F279" s="75" t="s">
        <v>282</v>
      </c>
    </row>
    <row r="280" spans="6:6" x14ac:dyDescent="0.2">
      <c r="F280" s="75" t="s">
        <v>283</v>
      </c>
    </row>
    <row r="281" spans="6:6" x14ac:dyDescent="0.2">
      <c r="F281" s="75" t="s">
        <v>284</v>
      </c>
    </row>
    <row r="282" spans="6:6" x14ac:dyDescent="0.2">
      <c r="F282" s="75" t="s">
        <v>285</v>
      </c>
    </row>
    <row r="283" spans="6:6" x14ac:dyDescent="0.2">
      <c r="F283" s="75" t="s">
        <v>687</v>
      </c>
    </row>
    <row r="284" spans="6:6" x14ac:dyDescent="0.2">
      <c r="F284" s="75" t="s">
        <v>286</v>
      </c>
    </row>
    <row r="285" spans="6:6" x14ac:dyDescent="0.2">
      <c r="F285" s="75" t="s">
        <v>688</v>
      </c>
    </row>
    <row r="286" spans="6:6" x14ac:dyDescent="0.2">
      <c r="F286" s="75" t="s">
        <v>287</v>
      </c>
    </row>
    <row r="287" spans="6:6" x14ac:dyDescent="0.2">
      <c r="F287" s="75" t="s">
        <v>288</v>
      </c>
    </row>
    <row r="288" spans="6:6" x14ac:dyDescent="0.2">
      <c r="F288" s="75" t="s">
        <v>289</v>
      </c>
    </row>
    <row r="289" spans="6:6" x14ac:dyDescent="0.2">
      <c r="F289" s="75" t="s">
        <v>290</v>
      </c>
    </row>
    <row r="290" spans="6:6" x14ac:dyDescent="0.2">
      <c r="F290" s="75" t="s">
        <v>291</v>
      </c>
    </row>
    <row r="291" spans="6:6" x14ac:dyDescent="0.2">
      <c r="F291" s="75" t="s">
        <v>292</v>
      </c>
    </row>
    <row r="292" spans="6:6" x14ac:dyDescent="0.2">
      <c r="F292" s="75" t="s">
        <v>293</v>
      </c>
    </row>
    <row r="293" spans="6:6" x14ac:dyDescent="0.2">
      <c r="F293" s="75" t="s">
        <v>294</v>
      </c>
    </row>
    <row r="294" spans="6:6" x14ac:dyDescent="0.2">
      <c r="F294" s="75" t="s">
        <v>295</v>
      </c>
    </row>
    <row r="295" spans="6:6" x14ac:dyDescent="0.2">
      <c r="F295" s="75" t="s">
        <v>296</v>
      </c>
    </row>
    <row r="296" spans="6:6" x14ac:dyDescent="0.2">
      <c r="F296" s="75" t="s">
        <v>297</v>
      </c>
    </row>
    <row r="297" spans="6:6" x14ac:dyDescent="0.2">
      <c r="F297" s="75" t="s">
        <v>298</v>
      </c>
    </row>
    <row r="298" spans="6:6" x14ac:dyDescent="0.2">
      <c r="F298" s="75" t="s">
        <v>299</v>
      </c>
    </row>
    <row r="299" spans="6:6" x14ac:dyDescent="0.2">
      <c r="F299" s="75" t="s">
        <v>300</v>
      </c>
    </row>
    <row r="300" spans="6:6" x14ac:dyDescent="0.2">
      <c r="F300" s="75" t="s">
        <v>301</v>
      </c>
    </row>
    <row r="301" spans="6:6" x14ac:dyDescent="0.2">
      <c r="F301" s="75" t="s">
        <v>302</v>
      </c>
    </row>
    <row r="302" spans="6:6" x14ac:dyDescent="0.2">
      <c r="F302" s="75" t="s">
        <v>303</v>
      </c>
    </row>
    <row r="303" spans="6:6" x14ac:dyDescent="0.2">
      <c r="F303" s="75" t="s">
        <v>304</v>
      </c>
    </row>
    <row r="304" spans="6:6" x14ac:dyDescent="0.2">
      <c r="F304" s="75" t="s">
        <v>305</v>
      </c>
    </row>
    <row r="305" spans="6:6" x14ac:dyDescent="0.2">
      <c r="F305" s="75" t="s">
        <v>306</v>
      </c>
    </row>
    <row r="306" spans="6:6" x14ac:dyDescent="0.2">
      <c r="F306" s="75" t="s">
        <v>307</v>
      </c>
    </row>
    <row r="307" spans="6:6" x14ac:dyDescent="0.2">
      <c r="F307" s="75" t="s">
        <v>689</v>
      </c>
    </row>
    <row r="308" spans="6:6" x14ac:dyDescent="0.2">
      <c r="F308" s="75" t="s">
        <v>308</v>
      </c>
    </row>
    <row r="309" spans="6:6" x14ac:dyDescent="0.2">
      <c r="F309" s="75" t="s">
        <v>309</v>
      </c>
    </row>
    <row r="310" spans="6:6" x14ac:dyDescent="0.2">
      <c r="F310" s="75" t="s">
        <v>310</v>
      </c>
    </row>
    <row r="311" spans="6:6" x14ac:dyDescent="0.2">
      <c r="F311" s="75" t="s">
        <v>311</v>
      </c>
    </row>
    <row r="312" spans="6:6" x14ac:dyDescent="0.2">
      <c r="F312" s="75" t="s">
        <v>312</v>
      </c>
    </row>
    <row r="313" spans="6:6" x14ac:dyDescent="0.2">
      <c r="F313" s="75" t="s">
        <v>313</v>
      </c>
    </row>
    <row r="314" spans="6:6" x14ac:dyDescent="0.2">
      <c r="F314" s="75" t="s">
        <v>314</v>
      </c>
    </row>
    <row r="315" spans="6:6" x14ac:dyDescent="0.2">
      <c r="F315" s="75" t="s">
        <v>315</v>
      </c>
    </row>
    <row r="316" spans="6:6" x14ac:dyDescent="0.2">
      <c r="F316" s="75" t="s">
        <v>316</v>
      </c>
    </row>
    <row r="317" spans="6:6" x14ac:dyDescent="0.2">
      <c r="F317" s="75" t="s">
        <v>317</v>
      </c>
    </row>
    <row r="318" spans="6:6" x14ac:dyDescent="0.2">
      <c r="F318" s="75" t="s">
        <v>318</v>
      </c>
    </row>
    <row r="319" spans="6:6" x14ac:dyDescent="0.2">
      <c r="F319" s="75" t="s">
        <v>319</v>
      </c>
    </row>
    <row r="320" spans="6:6" x14ac:dyDescent="0.2">
      <c r="F320" s="75" t="s">
        <v>320</v>
      </c>
    </row>
    <row r="321" spans="6:6" x14ac:dyDescent="0.2">
      <c r="F321" s="75" t="s">
        <v>321</v>
      </c>
    </row>
    <row r="322" spans="6:6" x14ac:dyDescent="0.2">
      <c r="F322" s="75" t="s">
        <v>322</v>
      </c>
    </row>
    <row r="323" spans="6:6" x14ac:dyDescent="0.2">
      <c r="F323" s="75" t="s">
        <v>323</v>
      </c>
    </row>
    <row r="324" spans="6:6" x14ac:dyDescent="0.2">
      <c r="F324" s="75" t="s">
        <v>324</v>
      </c>
    </row>
    <row r="325" spans="6:6" x14ac:dyDescent="0.2">
      <c r="F325" s="75" t="s">
        <v>325</v>
      </c>
    </row>
    <row r="326" spans="6:6" x14ac:dyDescent="0.2">
      <c r="F326" s="75" t="s">
        <v>326</v>
      </c>
    </row>
    <row r="327" spans="6:6" x14ac:dyDescent="0.2">
      <c r="F327" s="75" t="s">
        <v>327</v>
      </c>
    </row>
    <row r="328" spans="6:6" x14ac:dyDescent="0.2">
      <c r="F328" s="75" t="s">
        <v>328</v>
      </c>
    </row>
    <row r="329" spans="6:6" x14ac:dyDescent="0.2">
      <c r="F329" s="75" t="s">
        <v>329</v>
      </c>
    </row>
    <row r="330" spans="6:6" x14ac:dyDescent="0.2">
      <c r="F330" s="75" t="s">
        <v>690</v>
      </c>
    </row>
    <row r="331" spans="6:6" x14ac:dyDescent="0.2">
      <c r="F331" s="75" t="s">
        <v>330</v>
      </c>
    </row>
    <row r="332" spans="6:6" x14ac:dyDescent="0.2">
      <c r="F332" s="75" t="s">
        <v>331</v>
      </c>
    </row>
    <row r="333" spans="6:6" x14ac:dyDescent="0.2">
      <c r="F333" s="75" t="s">
        <v>332</v>
      </c>
    </row>
    <row r="334" spans="6:6" x14ac:dyDescent="0.2">
      <c r="F334" s="75" t="s">
        <v>333</v>
      </c>
    </row>
    <row r="335" spans="6:6" x14ac:dyDescent="0.2">
      <c r="F335" s="75" t="s">
        <v>334</v>
      </c>
    </row>
    <row r="336" spans="6:6" x14ac:dyDescent="0.2">
      <c r="F336" s="75" t="s">
        <v>335</v>
      </c>
    </row>
    <row r="337" spans="6:6" x14ac:dyDescent="0.2">
      <c r="F337" s="75" t="s">
        <v>336</v>
      </c>
    </row>
    <row r="338" spans="6:6" x14ac:dyDescent="0.2">
      <c r="F338" s="75" t="s">
        <v>337</v>
      </c>
    </row>
    <row r="339" spans="6:6" x14ac:dyDescent="0.2">
      <c r="F339" s="75" t="s">
        <v>338</v>
      </c>
    </row>
    <row r="340" spans="6:6" x14ac:dyDescent="0.2">
      <c r="F340" s="75" t="s">
        <v>691</v>
      </c>
    </row>
    <row r="341" spans="6:6" x14ac:dyDescent="0.2">
      <c r="F341" s="75" t="s">
        <v>339</v>
      </c>
    </row>
    <row r="342" spans="6:6" x14ac:dyDescent="0.2">
      <c r="F342" s="75" t="s">
        <v>340</v>
      </c>
    </row>
    <row r="343" spans="6:6" x14ac:dyDescent="0.2">
      <c r="F343" s="75" t="s">
        <v>341</v>
      </c>
    </row>
    <row r="344" spans="6:6" x14ac:dyDescent="0.2">
      <c r="F344" s="75" t="s">
        <v>342</v>
      </c>
    </row>
    <row r="345" spans="6:6" x14ac:dyDescent="0.2">
      <c r="F345" s="75" t="s">
        <v>343</v>
      </c>
    </row>
    <row r="346" spans="6:6" x14ac:dyDescent="0.2">
      <c r="F346" s="75" t="s">
        <v>344</v>
      </c>
    </row>
    <row r="347" spans="6:6" x14ac:dyDescent="0.2">
      <c r="F347" s="75" t="s">
        <v>345</v>
      </c>
    </row>
    <row r="348" spans="6:6" x14ac:dyDescent="0.2">
      <c r="F348" s="75" t="s">
        <v>346</v>
      </c>
    </row>
    <row r="349" spans="6:6" x14ac:dyDescent="0.2">
      <c r="F349" s="75" t="s">
        <v>347</v>
      </c>
    </row>
    <row r="350" spans="6:6" x14ac:dyDescent="0.2">
      <c r="F350" s="75" t="s">
        <v>348</v>
      </c>
    </row>
    <row r="351" spans="6:6" x14ac:dyDescent="0.2">
      <c r="F351" s="75" t="s">
        <v>349</v>
      </c>
    </row>
    <row r="352" spans="6:6" x14ac:dyDescent="0.2">
      <c r="F352" s="75" t="s">
        <v>350</v>
      </c>
    </row>
    <row r="353" spans="6:6" x14ac:dyDescent="0.2">
      <c r="F353" s="75" t="s">
        <v>351</v>
      </c>
    </row>
    <row r="354" spans="6:6" x14ac:dyDescent="0.2">
      <c r="F354" s="75" t="s">
        <v>352</v>
      </c>
    </row>
    <row r="355" spans="6:6" x14ac:dyDescent="0.2">
      <c r="F355" s="75" t="s">
        <v>353</v>
      </c>
    </row>
    <row r="356" spans="6:6" x14ac:dyDescent="0.2">
      <c r="F356" s="75" t="s">
        <v>354</v>
      </c>
    </row>
    <row r="357" spans="6:6" x14ac:dyDescent="0.2">
      <c r="F357" s="75" t="s">
        <v>355</v>
      </c>
    </row>
    <row r="358" spans="6:6" x14ac:dyDescent="0.2">
      <c r="F358" s="75" t="s">
        <v>356</v>
      </c>
    </row>
    <row r="359" spans="6:6" x14ac:dyDescent="0.2">
      <c r="F359" s="75" t="s">
        <v>357</v>
      </c>
    </row>
    <row r="360" spans="6:6" x14ac:dyDescent="0.2">
      <c r="F360" s="75" t="s">
        <v>358</v>
      </c>
    </row>
    <row r="361" spans="6:6" x14ac:dyDescent="0.2">
      <c r="F361" s="75" t="s">
        <v>359</v>
      </c>
    </row>
    <row r="362" spans="6:6" x14ac:dyDescent="0.2">
      <c r="F362" s="75" t="s">
        <v>360</v>
      </c>
    </row>
    <row r="363" spans="6:6" x14ac:dyDescent="0.2">
      <c r="F363" s="75" t="s">
        <v>361</v>
      </c>
    </row>
    <row r="364" spans="6:6" x14ac:dyDescent="0.2">
      <c r="F364" s="75" t="s">
        <v>362</v>
      </c>
    </row>
    <row r="365" spans="6:6" x14ac:dyDescent="0.2">
      <c r="F365" s="75" t="s">
        <v>363</v>
      </c>
    </row>
    <row r="366" spans="6:6" x14ac:dyDescent="0.2">
      <c r="F366" s="75" t="s">
        <v>364</v>
      </c>
    </row>
    <row r="367" spans="6:6" x14ac:dyDescent="0.2">
      <c r="F367" s="75" t="s">
        <v>365</v>
      </c>
    </row>
    <row r="368" spans="6:6" x14ac:dyDescent="0.2">
      <c r="F368" s="75" t="s">
        <v>366</v>
      </c>
    </row>
    <row r="369" spans="6:6" x14ac:dyDescent="0.2">
      <c r="F369" s="75" t="s">
        <v>367</v>
      </c>
    </row>
    <row r="370" spans="6:6" x14ac:dyDescent="0.2">
      <c r="F370" s="75" t="s">
        <v>368</v>
      </c>
    </row>
    <row r="371" spans="6:6" x14ac:dyDescent="0.2">
      <c r="F371" s="75" t="s">
        <v>369</v>
      </c>
    </row>
    <row r="372" spans="6:6" x14ac:dyDescent="0.2">
      <c r="F372" s="75" t="s">
        <v>370</v>
      </c>
    </row>
    <row r="373" spans="6:6" x14ac:dyDescent="0.2">
      <c r="F373" s="75" t="s">
        <v>371</v>
      </c>
    </row>
    <row r="374" spans="6:6" x14ac:dyDescent="0.2">
      <c r="F374" s="75" t="s">
        <v>372</v>
      </c>
    </row>
    <row r="375" spans="6:6" x14ac:dyDescent="0.2">
      <c r="F375" s="75" t="s">
        <v>373</v>
      </c>
    </row>
    <row r="376" spans="6:6" x14ac:dyDescent="0.2">
      <c r="F376" s="75" t="s">
        <v>374</v>
      </c>
    </row>
    <row r="377" spans="6:6" x14ac:dyDescent="0.2">
      <c r="F377" s="75" t="s">
        <v>375</v>
      </c>
    </row>
    <row r="378" spans="6:6" x14ac:dyDescent="0.2">
      <c r="F378" s="75" t="s">
        <v>376</v>
      </c>
    </row>
    <row r="379" spans="6:6" x14ac:dyDescent="0.2">
      <c r="F379" s="75" t="s">
        <v>377</v>
      </c>
    </row>
    <row r="380" spans="6:6" x14ac:dyDescent="0.2">
      <c r="F380" s="75" t="s">
        <v>378</v>
      </c>
    </row>
    <row r="381" spans="6:6" x14ac:dyDescent="0.2">
      <c r="F381" s="75" t="s">
        <v>379</v>
      </c>
    </row>
    <row r="382" spans="6:6" x14ac:dyDescent="0.2">
      <c r="F382" s="75" t="s">
        <v>380</v>
      </c>
    </row>
    <row r="383" spans="6:6" x14ac:dyDescent="0.2">
      <c r="F383" s="75" t="s">
        <v>381</v>
      </c>
    </row>
    <row r="384" spans="6:6" x14ac:dyDescent="0.2">
      <c r="F384" s="75" t="s">
        <v>382</v>
      </c>
    </row>
    <row r="385" spans="6:6" x14ac:dyDescent="0.2">
      <c r="F385" s="75" t="s">
        <v>383</v>
      </c>
    </row>
    <row r="386" spans="6:6" x14ac:dyDescent="0.2">
      <c r="F386" s="75" t="s">
        <v>384</v>
      </c>
    </row>
    <row r="387" spans="6:6" x14ac:dyDescent="0.2">
      <c r="F387" s="75" t="s">
        <v>385</v>
      </c>
    </row>
    <row r="388" spans="6:6" x14ac:dyDescent="0.2">
      <c r="F388" s="75" t="s">
        <v>386</v>
      </c>
    </row>
    <row r="389" spans="6:6" x14ac:dyDescent="0.2">
      <c r="F389" s="75" t="s">
        <v>387</v>
      </c>
    </row>
    <row r="390" spans="6:6" x14ac:dyDescent="0.2">
      <c r="F390" s="75" t="s">
        <v>742</v>
      </c>
    </row>
    <row r="391" spans="6:6" x14ac:dyDescent="0.2">
      <c r="F391" s="75" t="s">
        <v>388</v>
      </c>
    </row>
    <row r="392" spans="6:6" x14ac:dyDescent="0.2">
      <c r="F392" s="75" t="s">
        <v>389</v>
      </c>
    </row>
    <row r="393" spans="6:6" x14ac:dyDescent="0.2">
      <c r="F393" s="75" t="s">
        <v>390</v>
      </c>
    </row>
    <row r="394" spans="6:6" x14ac:dyDescent="0.2">
      <c r="F394" s="75" t="s">
        <v>391</v>
      </c>
    </row>
    <row r="395" spans="6:6" x14ac:dyDescent="0.2">
      <c r="F395" s="75" t="s">
        <v>743</v>
      </c>
    </row>
    <row r="396" spans="6:6" x14ac:dyDescent="0.2">
      <c r="F396" s="75" t="s">
        <v>392</v>
      </c>
    </row>
    <row r="397" spans="6:6" x14ac:dyDescent="0.2">
      <c r="F397" s="75" t="s">
        <v>393</v>
      </c>
    </row>
    <row r="398" spans="6:6" x14ac:dyDescent="0.2">
      <c r="F398" s="75" t="s">
        <v>394</v>
      </c>
    </row>
    <row r="399" spans="6:6" x14ac:dyDescent="0.2">
      <c r="F399" s="75" t="s">
        <v>395</v>
      </c>
    </row>
    <row r="400" spans="6:6" x14ac:dyDescent="0.2">
      <c r="F400" s="75" t="s">
        <v>396</v>
      </c>
    </row>
    <row r="401" spans="6:6" x14ac:dyDescent="0.2">
      <c r="F401" s="75" t="s">
        <v>692</v>
      </c>
    </row>
    <row r="402" spans="6:6" x14ac:dyDescent="0.2">
      <c r="F402" s="75" t="s">
        <v>397</v>
      </c>
    </row>
    <row r="403" spans="6:6" x14ac:dyDescent="0.2">
      <c r="F403" s="75" t="s">
        <v>398</v>
      </c>
    </row>
    <row r="404" spans="6:6" x14ac:dyDescent="0.2">
      <c r="F404" s="75" t="s">
        <v>399</v>
      </c>
    </row>
    <row r="405" spans="6:6" x14ac:dyDescent="0.2">
      <c r="F405" s="75" t="s">
        <v>400</v>
      </c>
    </row>
    <row r="406" spans="6:6" x14ac:dyDescent="0.2">
      <c r="F406" s="75" t="s">
        <v>401</v>
      </c>
    </row>
    <row r="407" spans="6:6" x14ac:dyDescent="0.2">
      <c r="F407" s="75" t="s">
        <v>402</v>
      </c>
    </row>
    <row r="408" spans="6:6" x14ac:dyDescent="0.2">
      <c r="F408" s="75" t="s">
        <v>403</v>
      </c>
    </row>
    <row r="409" spans="6:6" x14ac:dyDescent="0.2">
      <c r="F409" s="75" t="s">
        <v>404</v>
      </c>
    </row>
    <row r="410" spans="6:6" x14ac:dyDescent="0.2">
      <c r="F410" s="75" t="s">
        <v>405</v>
      </c>
    </row>
    <row r="411" spans="6:6" x14ac:dyDescent="0.2">
      <c r="F411" s="75" t="s">
        <v>406</v>
      </c>
    </row>
    <row r="412" spans="6:6" x14ac:dyDescent="0.2">
      <c r="F412" s="75"/>
    </row>
    <row r="413" spans="6:6" x14ac:dyDescent="0.2">
      <c r="F413" s="75"/>
    </row>
    <row r="414" spans="6:6" x14ac:dyDescent="0.2">
      <c r="F414" s="75"/>
    </row>
    <row r="415" spans="6:6" x14ac:dyDescent="0.2">
      <c r="F415" s="75"/>
    </row>
    <row r="416" spans="6:6" x14ac:dyDescent="0.2">
      <c r="F416" s="75"/>
    </row>
    <row r="417" spans="6:6" x14ac:dyDescent="0.2">
      <c r="F417" s="75"/>
    </row>
    <row r="418" spans="6:6" x14ac:dyDescent="0.2">
      <c r="F418" s="75"/>
    </row>
    <row r="419" spans="6:6" x14ac:dyDescent="0.2">
      <c r="F419" s="75"/>
    </row>
  </sheetData>
  <mergeCells count="3">
    <mergeCell ref="A1:C1"/>
    <mergeCell ref="A40:C42"/>
    <mergeCell ref="A44:D44"/>
  </mergeCells>
  <dataValidations count="4">
    <dataValidation type="list" allowBlank="1" showInputMessage="1" showErrorMessage="1" sqref="B39" xr:uid="{00000000-0002-0000-0100-000000000000}">
      <formula1>"(pick from list), accruals, cash"</formula1>
    </dataValidation>
    <dataValidation type="list" allowBlank="1" showInputMessage="1" showErrorMessage="1" sqref="B9:B10" xr:uid="{00000000-0002-0000-0100-000001000000}">
      <formula1>"(pick from list),-,Elected Mayor,London Assembly Member, Member of Parliament, Member of the Scottish Parliament, Welsh Senedd Member"</formula1>
    </dataValidation>
    <dataValidation type="list" allowBlank="1" showInputMessage="1" showErrorMessage="1" sqref="C24:C35" xr:uid="{DF803A9C-6598-4A98-AD49-826E67CAD754}">
      <formula1>"Yes,No,n/a,pick from list: Yes No or n/a"</formula1>
    </dataValidation>
    <dataValidation type="list" allowBlank="1" showInputMessage="1" showErrorMessage="1" sqref="B4" xr:uid="{00000000-0002-0000-0100-000003000000}">
      <formula1>$F$2:$F$416</formula1>
    </dataValidation>
  </dataValidations>
  <pageMargins left="0.75" right="0.75" top="1" bottom="1" header="0.5" footer="0.5"/>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70"/>
  <sheetViews>
    <sheetView workbookViewId="0">
      <selection sqref="A1:C1"/>
    </sheetView>
  </sheetViews>
  <sheetFormatPr defaultRowHeight="12.75" x14ac:dyDescent="0.2"/>
  <cols>
    <col min="1" max="1" width="50.7109375" style="71" customWidth="1"/>
    <col min="2" max="16384" width="9.140625" style="71"/>
  </cols>
  <sheetData>
    <row r="1" spans="1:3" ht="18.75" x14ac:dyDescent="0.2">
      <c r="A1" s="97" t="s">
        <v>407</v>
      </c>
      <c r="B1" s="97"/>
      <c r="C1" s="97"/>
    </row>
    <row r="2" spans="1:3" ht="18.75" x14ac:dyDescent="0.3">
      <c r="A2" s="94" t="str">
        <f>'input sheet (1)'!B4 &amp; " Liberal Democrats " &amp; 'input sheet (1)'!B2 &amp; " accounts"</f>
        <v>(pick from list) Liberal Democrats 2022 accounts</v>
      </c>
      <c r="B2" s="94"/>
      <c r="C2" s="94"/>
    </row>
    <row r="3" spans="1:3" ht="15.75" x14ac:dyDescent="0.25">
      <c r="A3" s="98" t="s">
        <v>408</v>
      </c>
      <c r="B3" s="98"/>
      <c r="C3" s="98"/>
    </row>
    <row r="5" spans="1:3" ht="15" x14ac:dyDescent="0.25">
      <c r="A5" s="74" t="s">
        <v>409</v>
      </c>
      <c r="B5" s="85">
        <f>'input sheet (1)'!B$2</f>
        <v>2022</v>
      </c>
      <c r="C5" s="85">
        <f>'input sheet (1)'!B$3</f>
        <v>2021</v>
      </c>
    </row>
    <row r="6" spans="1:3" x14ac:dyDescent="0.2">
      <c r="A6" s="71" t="s">
        <v>410</v>
      </c>
      <c r="B6" s="6"/>
      <c r="C6" s="6"/>
    </row>
    <row r="8" spans="1:3" ht="15" x14ac:dyDescent="0.25">
      <c r="A8" s="74" t="s">
        <v>412</v>
      </c>
      <c r="B8" s="85">
        <f>'input sheet (1)'!B$2</f>
        <v>2022</v>
      </c>
      <c r="C8" s="85">
        <f>'input sheet (1)'!B$3</f>
        <v>2021</v>
      </c>
    </row>
    <row r="9" spans="1:3" x14ac:dyDescent="0.2">
      <c r="A9" s="71" t="s">
        <v>664</v>
      </c>
      <c r="B9" s="6"/>
      <c r="C9" s="6"/>
    </row>
    <row r="10" spans="1:3" ht="13.5" thickBot="1" x14ac:dyDescent="0.25">
      <c r="A10" s="71" t="s">
        <v>413</v>
      </c>
      <c r="B10" s="6"/>
      <c r="C10" s="6"/>
    </row>
    <row r="11" spans="1:3" x14ac:dyDescent="0.2">
      <c r="A11" s="71" t="s">
        <v>414</v>
      </c>
      <c r="B11" s="91">
        <f>SUM(B9:B10)</f>
        <v>0</v>
      </c>
      <c r="C11" s="91">
        <f>SUM(C9:C10)</f>
        <v>0</v>
      </c>
    </row>
    <row r="12" spans="1:3" x14ac:dyDescent="0.2">
      <c r="A12" s="95" t="s">
        <v>708</v>
      </c>
      <c r="B12" s="95"/>
      <c r="C12" s="95"/>
    </row>
    <row r="13" spans="1:3" x14ac:dyDescent="0.2">
      <c r="A13" s="95"/>
      <c r="B13" s="95"/>
      <c r="C13" s="95"/>
    </row>
    <row r="14" spans="1:3" ht="15" customHeight="1" x14ac:dyDescent="0.2">
      <c r="A14" s="95" t="s">
        <v>709</v>
      </c>
      <c r="B14" s="95"/>
      <c r="C14" s="95"/>
    </row>
    <row r="15" spans="1:3" x14ac:dyDescent="0.2">
      <c r="A15" s="95"/>
      <c r="B15" s="95"/>
      <c r="C15" s="95"/>
    </row>
    <row r="16" spans="1:3" x14ac:dyDescent="0.2">
      <c r="A16" s="95"/>
      <c r="B16" s="95"/>
      <c r="C16" s="95"/>
    </row>
    <row r="18" spans="1:5" ht="15" x14ac:dyDescent="0.25">
      <c r="A18" s="74" t="s">
        <v>415</v>
      </c>
      <c r="B18" s="85">
        <f>'input sheet (1)'!B$2</f>
        <v>2022</v>
      </c>
      <c r="C18" s="85">
        <f>'input sheet (1)'!B$3</f>
        <v>2021</v>
      </c>
    </row>
    <row r="19" spans="1:5" x14ac:dyDescent="0.2">
      <c r="A19" s="71" t="s">
        <v>416</v>
      </c>
      <c r="B19" s="6"/>
      <c r="C19" s="6"/>
    </row>
    <row r="20" spans="1:5" x14ac:dyDescent="0.2">
      <c r="A20" s="95" t="s">
        <v>417</v>
      </c>
      <c r="B20" s="95"/>
      <c r="C20" s="95"/>
    </row>
    <row r="21" spans="1:5" x14ac:dyDescent="0.2">
      <c r="A21" s="95"/>
      <c r="B21" s="95"/>
      <c r="C21" s="95"/>
    </row>
    <row r="22" spans="1:5" ht="15" x14ac:dyDescent="0.25">
      <c r="A22" s="74" t="s">
        <v>418</v>
      </c>
      <c r="B22" s="101">
        <f>'input sheet (1)'!B$2</f>
        <v>2022</v>
      </c>
      <c r="C22" s="101"/>
      <c r="D22" s="101"/>
    </row>
    <row r="23" spans="1:5" x14ac:dyDescent="0.2">
      <c r="A23" s="99" t="s">
        <v>419</v>
      </c>
      <c r="B23" s="100"/>
      <c r="C23" s="100"/>
      <c r="D23" s="100"/>
      <c r="E23" s="76" t="s">
        <v>727</v>
      </c>
    </row>
    <row r="24" spans="1:5" x14ac:dyDescent="0.2">
      <c r="A24" s="99"/>
      <c r="B24" s="100"/>
      <c r="C24" s="100"/>
      <c r="D24" s="100"/>
    </row>
    <row r="26" spans="1:5" ht="15" x14ac:dyDescent="0.25">
      <c r="A26" s="74" t="s">
        <v>420</v>
      </c>
      <c r="B26" s="85">
        <f>'input sheet (1)'!B$2</f>
        <v>2022</v>
      </c>
      <c r="C26" s="85">
        <f>'input sheet (1)'!B$3</f>
        <v>2021</v>
      </c>
    </row>
    <row r="27" spans="1:5" x14ac:dyDescent="0.2">
      <c r="A27" s="71" t="s">
        <v>421</v>
      </c>
      <c r="B27" s="6"/>
      <c r="C27" s="6"/>
    </row>
    <row r="28" spans="1:5" ht="13.5" thickBot="1" x14ac:dyDescent="0.25">
      <c r="A28" s="71" t="s">
        <v>422</v>
      </c>
      <c r="B28" s="6"/>
      <c r="C28" s="6"/>
    </row>
    <row r="29" spans="1:5" x14ac:dyDescent="0.2">
      <c r="A29" s="71" t="s">
        <v>423</v>
      </c>
      <c r="B29" s="91">
        <f>SUM(B27:B28)</f>
        <v>0</v>
      </c>
      <c r="C29" s="91">
        <f>SUM(C27:C28)</f>
        <v>0</v>
      </c>
    </row>
    <row r="31" spans="1:5" ht="15" x14ac:dyDescent="0.25">
      <c r="A31" s="74" t="s">
        <v>424</v>
      </c>
      <c r="B31" s="85">
        <f>'input sheet (1)'!B$2</f>
        <v>2022</v>
      </c>
      <c r="C31" s="85">
        <f>'input sheet (1)'!B$3</f>
        <v>2021</v>
      </c>
    </row>
    <row r="32" spans="1:5" x14ac:dyDescent="0.2">
      <c r="A32" s="76" t="s">
        <v>728</v>
      </c>
      <c r="B32" s="6"/>
      <c r="C32" s="6"/>
    </row>
    <row r="33" spans="1:3" x14ac:dyDescent="0.2">
      <c r="A33" s="76" t="s">
        <v>693</v>
      </c>
      <c r="B33" s="6"/>
      <c r="C33" s="6"/>
    </row>
    <row r="34" spans="1:3" x14ac:dyDescent="0.2">
      <c r="A34" s="76" t="s">
        <v>694</v>
      </c>
      <c r="B34" s="6"/>
      <c r="C34" s="6"/>
    </row>
    <row r="35" spans="1:3" ht="13.5" thickBot="1" x14ac:dyDescent="0.25">
      <c r="A35" s="71" t="s">
        <v>425</v>
      </c>
      <c r="B35" s="6"/>
      <c r="C35" s="6"/>
    </row>
    <row r="36" spans="1:3" x14ac:dyDescent="0.2">
      <c r="B36" s="91">
        <f>SUM(B32:B35)</f>
        <v>0</v>
      </c>
      <c r="C36" s="91">
        <f>SUM(C32:C35)</f>
        <v>0</v>
      </c>
    </row>
    <row r="38" spans="1:3" ht="15" x14ac:dyDescent="0.25">
      <c r="A38" s="74" t="s">
        <v>426</v>
      </c>
      <c r="B38" s="85">
        <f>'input sheet (1)'!B$2</f>
        <v>2022</v>
      </c>
      <c r="C38" s="85">
        <f>'input sheet (1)'!B$3</f>
        <v>2021</v>
      </c>
    </row>
    <row r="39" spans="1:3" x14ac:dyDescent="0.2">
      <c r="A39" s="71" t="s">
        <v>427</v>
      </c>
      <c r="B39" s="6"/>
      <c r="C39" s="6"/>
    </row>
    <row r="40" spans="1:3" ht="13.5" thickBot="1" x14ac:dyDescent="0.25">
      <c r="A40" s="71" t="s">
        <v>428</v>
      </c>
      <c r="B40" s="6"/>
      <c r="C40" s="6"/>
    </row>
    <row r="41" spans="1:3" x14ac:dyDescent="0.2">
      <c r="B41" s="91">
        <f>SUM(B39:B40)</f>
        <v>0</v>
      </c>
      <c r="C41" s="91">
        <f>SUM(C39:C40)</f>
        <v>0</v>
      </c>
    </row>
    <row r="42" spans="1:3" ht="15" customHeight="1" x14ac:dyDescent="0.2">
      <c r="A42" s="95" t="s">
        <v>429</v>
      </c>
      <c r="B42" s="95"/>
      <c r="C42" s="95"/>
    </row>
    <row r="43" spans="1:3" x14ac:dyDescent="0.2">
      <c r="A43" s="95"/>
      <c r="B43" s="95"/>
      <c r="C43" s="95"/>
    </row>
    <row r="44" spans="1:3" x14ac:dyDescent="0.2">
      <c r="A44" s="95"/>
      <c r="B44" s="95"/>
      <c r="C44" s="95"/>
    </row>
    <row r="45" spans="1:3" x14ac:dyDescent="0.2">
      <c r="A45" s="95"/>
      <c r="B45" s="95"/>
      <c r="C45" s="95"/>
    </row>
    <row r="47" spans="1:3" ht="15" x14ac:dyDescent="0.25">
      <c r="A47" s="74" t="s">
        <v>430</v>
      </c>
      <c r="B47" s="85">
        <f>'input sheet (1)'!B$2</f>
        <v>2022</v>
      </c>
      <c r="C47" s="85">
        <f>'input sheet (1)'!B$3</f>
        <v>2021</v>
      </c>
    </row>
    <row r="48" spans="1:3" x14ac:dyDescent="0.2">
      <c r="A48" s="71" t="s">
        <v>431</v>
      </c>
      <c r="B48" s="6"/>
      <c r="C48" s="6"/>
    </row>
    <row r="49" spans="1:3" x14ac:dyDescent="0.2">
      <c r="A49" s="71" t="s">
        <v>432</v>
      </c>
      <c r="B49" s="6"/>
      <c r="C49" s="6"/>
    </row>
    <row r="50" spans="1:3" x14ac:dyDescent="0.2">
      <c r="A50" s="71" t="s">
        <v>433</v>
      </c>
      <c r="B50" s="6"/>
      <c r="C50" s="6"/>
    </row>
    <row r="51" spans="1:3" ht="13.5" thickBot="1" x14ac:dyDescent="0.25">
      <c r="A51" s="71" t="s">
        <v>434</v>
      </c>
      <c r="B51" s="6"/>
      <c r="C51" s="6"/>
    </row>
    <row r="52" spans="1:3" x14ac:dyDescent="0.2">
      <c r="A52" s="71" t="s">
        <v>435</v>
      </c>
      <c r="B52" s="91">
        <f>SUM(B48:B51)</f>
        <v>0</v>
      </c>
      <c r="C52" s="91">
        <f>SUM(C48:C51)</f>
        <v>0</v>
      </c>
    </row>
    <row r="53" spans="1:3" ht="13.5" thickBot="1" x14ac:dyDescent="0.25"/>
    <row r="54" spans="1:3" ht="13.5" thickBot="1" x14ac:dyDescent="0.25">
      <c r="A54" s="87" t="s">
        <v>665</v>
      </c>
      <c r="B54" s="88">
        <f>-SUM('trial balance'!B9:B16)--'trial balance'!B11</f>
        <v>0</v>
      </c>
      <c r="C54" s="89">
        <f>-SUM('trial balance'!C9:C16)--'trial balance'!C11</f>
        <v>0</v>
      </c>
    </row>
    <row r="56" spans="1:3" ht="15" x14ac:dyDescent="0.25">
      <c r="A56" s="74" t="s">
        <v>436</v>
      </c>
      <c r="B56" s="85">
        <f>'input sheet (1)'!B$2</f>
        <v>2022</v>
      </c>
      <c r="C56" s="85">
        <f>'input sheet (1)'!B$3</f>
        <v>2021</v>
      </c>
    </row>
    <row r="57" spans="1:3" x14ac:dyDescent="0.2">
      <c r="A57" s="90" t="s">
        <v>437</v>
      </c>
      <c r="B57" s="86"/>
      <c r="C57" s="86"/>
    </row>
    <row r="58" spans="1:3" x14ac:dyDescent="0.2">
      <c r="A58" s="62">
        <f>'input sheet (1)'!B24</f>
        <v>0</v>
      </c>
      <c r="B58" s="6"/>
      <c r="C58" s="6"/>
    </row>
    <row r="59" spans="1:3" x14ac:dyDescent="0.2">
      <c r="A59" s="62">
        <f>'input sheet (1)'!B25</f>
        <v>0</v>
      </c>
      <c r="B59" s="6"/>
      <c r="C59" s="6"/>
    </row>
    <row r="60" spans="1:3" x14ac:dyDescent="0.2">
      <c r="A60" s="62">
        <f>'input sheet (1)'!B26</f>
        <v>0</v>
      </c>
      <c r="B60" s="6"/>
      <c r="C60" s="6"/>
    </row>
    <row r="61" spans="1:3" x14ac:dyDescent="0.2">
      <c r="A61" s="62">
        <f>'input sheet (1)'!B27</f>
        <v>0</v>
      </c>
      <c r="B61" s="6"/>
      <c r="C61" s="6"/>
    </row>
    <row r="62" spans="1:3" x14ac:dyDescent="0.2">
      <c r="A62" s="62">
        <f>'input sheet (1)'!B28</f>
        <v>0</v>
      </c>
      <c r="B62" s="6"/>
      <c r="C62" s="6"/>
    </row>
    <row r="63" spans="1:3" x14ac:dyDescent="0.2">
      <c r="A63" s="62">
        <f>'input sheet (1)'!B29</f>
        <v>0</v>
      </c>
      <c r="B63" s="6"/>
      <c r="C63" s="6"/>
    </row>
    <row r="64" spans="1:3" x14ac:dyDescent="0.2">
      <c r="A64" s="62">
        <f>'input sheet (1)'!B30</f>
        <v>0</v>
      </c>
      <c r="B64" s="6"/>
      <c r="C64" s="6"/>
    </row>
    <row r="65" spans="1:3" x14ac:dyDescent="0.2">
      <c r="A65" s="62">
        <f>'input sheet (1)'!B31</f>
        <v>0</v>
      </c>
      <c r="B65" s="6"/>
      <c r="C65" s="6"/>
    </row>
    <row r="66" spans="1:3" x14ac:dyDescent="0.2">
      <c r="A66" s="62">
        <f>'input sheet (1)'!B32</f>
        <v>0</v>
      </c>
      <c r="B66" s="6"/>
      <c r="C66" s="6"/>
    </row>
    <row r="67" spans="1:3" x14ac:dyDescent="0.2">
      <c r="A67" s="62">
        <f>'input sheet (1)'!B33</f>
        <v>0</v>
      </c>
      <c r="B67" s="6"/>
      <c r="C67" s="6"/>
    </row>
    <row r="68" spans="1:3" x14ac:dyDescent="0.2">
      <c r="A68" s="62">
        <f>'input sheet (1)'!B34</f>
        <v>0</v>
      </c>
      <c r="B68" s="6"/>
      <c r="C68" s="6"/>
    </row>
    <row r="69" spans="1:3" ht="13.5" thickBot="1" x14ac:dyDescent="0.25">
      <c r="A69" s="62">
        <f>'input sheet (1)'!B35</f>
        <v>0</v>
      </c>
      <c r="B69" s="6"/>
      <c r="C69" s="6"/>
    </row>
    <row r="70" spans="1:3" x14ac:dyDescent="0.2">
      <c r="A70" s="71" t="s">
        <v>438</v>
      </c>
      <c r="B70" s="91">
        <f>SUM(B57:B69)</f>
        <v>0</v>
      </c>
      <c r="C70" s="91">
        <f>SUM(C57:C69)</f>
        <v>0</v>
      </c>
    </row>
  </sheetData>
  <mergeCells count="10">
    <mergeCell ref="A1:C1"/>
    <mergeCell ref="A2:C2"/>
    <mergeCell ref="A3:C3"/>
    <mergeCell ref="A12:C13"/>
    <mergeCell ref="A42:C45"/>
    <mergeCell ref="A14:C16"/>
    <mergeCell ref="A20:C21"/>
    <mergeCell ref="A23:A24"/>
    <mergeCell ref="B23:D24"/>
    <mergeCell ref="B22:D22"/>
  </mergeCells>
  <conditionalFormatting sqref="A58:A69">
    <cfRule type="cellIs" dxfId="9" priority="1" stopIfTrue="1" operator="equal">
      <formula>0</formula>
    </cfRule>
  </conditionalFormatting>
  <pageMargins left="0.75" right="0.75" top="1" bottom="1" header="0.5" footer="0.5"/>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84"/>
  <sheetViews>
    <sheetView workbookViewId="0">
      <selection activeCell="A9" sqref="A9:A11"/>
    </sheetView>
  </sheetViews>
  <sheetFormatPr defaultRowHeight="12.75" x14ac:dyDescent="0.2"/>
  <cols>
    <col min="1" max="1" width="55.42578125" style="1" customWidth="1"/>
    <col min="2" max="3" width="9.140625" style="1"/>
    <col min="4" max="4" width="10.42578125" style="1" customWidth="1"/>
    <col min="5" max="16384" width="9.140625" style="1"/>
  </cols>
  <sheetData>
    <row r="1" spans="1:3" ht="18.75" x14ac:dyDescent="0.2">
      <c r="A1" s="102" t="s">
        <v>439</v>
      </c>
      <c r="B1" s="102"/>
      <c r="C1" s="102"/>
    </row>
    <row r="2" spans="1:3" ht="18.75" x14ac:dyDescent="0.3">
      <c r="A2" s="103" t="str">
        <f>'input sheet (1)'!B4 &amp; " Liberal Democrats " &amp;'input sheet (1)'!B2 &amp;" accounts"</f>
        <v>(pick from list) Liberal Democrats 2022 accounts</v>
      </c>
      <c r="B2" s="103"/>
      <c r="C2" s="103"/>
    </row>
    <row r="3" spans="1:3" ht="15.75" x14ac:dyDescent="0.25">
      <c r="A3" s="104" t="s">
        <v>408</v>
      </c>
      <c r="B3" s="104"/>
      <c r="C3" s="104"/>
    </row>
    <row r="5" spans="1:3" ht="15" x14ac:dyDescent="0.25">
      <c r="A5" s="2" t="s">
        <v>440</v>
      </c>
      <c r="B5" s="66">
        <f>'input sheet (1)'!B$2</f>
        <v>2022</v>
      </c>
      <c r="C5" s="66">
        <f>'input sheet (1)'!B$3</f>
        <v>2021</v>
      </c>
    </row>
    <row r="6" spans="1:3" x14ac:dyDescent="0.2">
      <c r="A6" s="1" t="s">
        <v>441</v>
      </c>
      <c r="B6" s="6"/>
      <c r="C6" s="6"/>
    </row>
    <row r="8" spans="1:3" ht="15" x14ac:dyDescent="0.25">
      <c r="A8" s="2" t="s">
        <v>442</v>
      </c>
      <c r="B8" s="66">
        <f>'input sheet (1)'!B$2</f>
        <v>2022</v>
      </c>
      <c r="C8" s="66">
        <f>'input sheet (1)'!B$3</f>
        <v>2021</v>
      </c>
    </row>
    <row r="9" spans="1:3" ht="15" customHeight="1" x14ac:dyDescent="0.2">
      <c r="A9" s="105" t="s">
        <v>443</v>
      </c>
      <c r="B9" s="6"/>
      <c r="C9" s="6"/>
    </row>
    <row r="10" spans="1:3" x14ac:dyDescent="0.2">
      <c r="A10" s="105"/>
    </row>
    <row r="11" spans="1:3" x14ac:dyDescent="0.2">
      <c r="A11" s="105"/>
    </row>
    <row r="12" spans="1:3" x14ac:dyDescent="0.2">
      <c r="A12" s="4"/>
    </row>
    <row r="13" spans="1:3" ht="15" x14ac:dyDescent="0.25">
      <c r="A13" s="2" t="s">
        <v>444</v>
      </c>
      <c r="B13" s="66">
        <f>'input sheet (1)'!B$2</f>
        <v>2022</v>
      </c>
      <c r="C13" s="66">
        <f>'input sheet (1)'!B$3</f>
        <v>2021</v>
      </c>
    </row>
    <row r="14" spans="1:3" x14ac:dyDescent="0.2">
      <c r="A14" s="1" t="s">
        <v>445</v>
      </c>
      <c r="B14" s="47"/>
      <c r="C14" s="47"/>
    </row>
    <row r="15" spans="1:3" x14ac:dyDescent="0.2">
      <c r="A15" s="1" t="s">
        <v>446</v>
      </c>
      <c r="B15" s="6"/>
      <c r="C15" s="6"/>
    </row>
    <row r="16" spans="1:3" x14ac:dyDescent="0.2">
      <c r="A16" s="1" t="s">
        <v>447</v>
      </c>
      <c r="B16" s="6"/>
      <c r="C16" s="6"/>
    </row>
    <row r="17" spans="1:3" x14ac:dyDescent="0.2">
      <c r="A17" s="1" t="s">
        <v>448</v>
      </c>
      <c r="B17" s="6"/>
      <c r="C17" s="6"/>
    </row>
    <row r="18" spans="1:3" x14ac:dyDescent="0.2">
      <c r="A18" s="1" t="s">
        <v>449</v>
      </c>
      <c r="B18" s="6"/>
      <c r="C18" s="6"/>
    </row>
    <row r="19" spans="1:3" x14ac:dyDescent="0.2">
      <c r="A19" s="1" t="s">
        <v>450</v>
      </c>
      <c r="B19" s="7">
        <f>SUM(B15:B18)</f>
        <v>0</v>
      </c>
      <c r="C19" s="7">
        <f>SUM(C15:C18)</f>
        <v>0</v>
      </c>
    </row>
    <row r="20" spans="1:3" x14ac:dyDescent="0.2">
      <c r="A20" s="105" t="s">
        <v>451</v>
      </c>
      <c r="B20" s="105"/>
      <c r="C20" s="105"/>
    </row>
    <row r="21" spans="1:3" x14ac:dyDescent="0.2">
      <c r="A21" s="105"/>
      <c r="B21" s="105"/>
      <c r="C21" s="105"/>
    </row>
    <row r="23" spans="1:3" ht="15" x14ac:dyDescent="0.25">
      <c r="A23" s="2" t="s">
        <v>452</v>
      </c>
      <c r="B23" s="66">
        <f>'input sheet (1)'!B$2</f>
        <v>2022</v>
      </c>
      <c r="C23" s="66">
        <f>'input sheet (1)'!B$3</f>
        <v>2021</v>
      </c>
    </row>
    <row r="24" spans="1:3" x14ac:dyDescent="0.2">
      <c r="A24" s="52" t="s">
        <v>732</v>
      </c>
      <c r="B24" s="6"/>
      <c r="C24" s="6"/>
    </row>
    <row r="25" spans="1:3" x14ac:dyDescent="0.2">
      <c r="A25" s="52" t="s">
        <v>696</v>
      </c>
      <c r="B25" s="6"/>
      <c r="C25" s="6"/>
    </row>
    <row r="26" spans="1:3" x14ac:dyDescent="0.2">
      <c r="A26" s="52" t="s">
        <v>695</v>
      </c>
      <c r="B26" s="6"/>
      <c r="C26" s="6"/>
    </row>
    <row r="27" spans="1:3" x14ac:dyDescent="0.2">
      <c r="A27" s="1" t="s">
        <v>453</v>
      </c>
      <c r="B27" s="6"/>
      <c r="C27" s="6"/>
    </row>
    <row r="28" spans="1:3" x14ac:dyDescent="0.2">
      <c r="B28" s="7">
        <f>SUM(B24:B27)</f>
        <v>0</v>
      </c>
      <c r="C28" s="7">
        <f>SUM(C24:C27)</f>
        <v>0</v>
      </c>
    </row>
    <row r="30" spans="1:3" ht="15" x14ac:dyDescent="0.25">
      <c r="A30" s="2" t="s">
        <v>454</v>
      </c>
      <c r="B30" s="66">
        <f>'input sheet (1)'!B$2</f>
        <v>2022</v>
      </c>
      <c r="C30" s="66">
        <f>'input sheet (1)'!B$3</f>
        <v>2021</v>
      </c>
    </row>
    <row r="31" spans="1:3" x14ac:dyDescent="0.2">
      <c r="A31" s="1" t="s">
        <v>455</v>
      </c>
      <c r="B31" s="6"/>
      <c r="C31" s="6"/>
    </row>
    <row r="32" spans="1:3" x14ac:dyDescent="0.2">
      <c r="A32" s="105" t="s">
        <v>456</v>
      </c>
      <c r="B32" s="105"/>
      <c r="C32" s="105"/>
    </row>
    <row r="33" spans="1:3" ht="15" customHeight="1" x14ac:dyDescent="0.2">
      <c r="A33" s="105"/>
      <c r="B33" s="105"/>
      <c r="C33" s="105"/>
    </row>
    <row r="34" spans="1:3" x14ac:dyDescent="0.2">
      <c r="A34" s="105"/>
      <c r="B34" s="105"/>
      <c r="C34" s="105"/>
    </row>
    <row r="36" spans="1:3" ht="15" x14ac:dyDescent="0.25">
      <c r="A36" s="2" t="s">
        <v>457</v>
      </c>
      <c r="B36" s="66">
        <f>'input sheet (1)'!B$2</f>
        <v>2022</v>
      </c>
      <c r="C36" s="66">
        <f>'input sheet (1)'!B$3</f>
        <v>2021</v>
      </c>
    </row>
    <row r="37" spans="1:3" x14ac:dyDescent="0.2">
      <c r="A37" s="1" t="s">
        <v>458</v>
      </c>
      <c r="B37" s="6"/>
      <c r="C37" s="6"/>
    </row>
    <row r="38" spans="1:3" x14ac:dyDescent="0.2">
      <c r="A38" s="105" t="s">
        <v>459</v>
      </c>
      <c r="B38" s="105"/>
      <c r="C38" s="105"/>
    </row>
    <row r="40" spans="1:3" ht="15" x14ac:dyDescent="0.25">
      <c r="A40" s="2" t="s">
        <v>460</v>
      </c>
      <c r="B40" s="66">
        <f>'input sheet (1)'!B$2</f>
        <v>2022</v>
      </c>
      <c r="C40" s="66">
        <f>'input sheet (1)'!B$3</f>
        <v>2021</v>
      </c>
    </row>
    <row r="41" spans="1:3" x14ac:dyDescent="0.2">
      <c r="A41" s="1" t="s">
        <v>461</v>
      </c>
      <c r="B41" s="6"/>
      <c r="C41" s="6"/>
    </row>
    <row r="42" spans="1:3" x14ac:dyDescent="0.2">
      <c r="A42" s="1" t="s">
        <v>462</v>
      </c>
      <c r="B42" s="6"/>
      <c r="C42" s="6"/>
    </row>
    <row r="43" spans="1:3" x14ac:dyDescent="0.2">
      <c r="A43" s="1" t="s">
        <v>463</v>
      </c>
      <c r="B43" s="6"/>
      <c r="C43" s="6"/>
    </row>
    <row r="44" spans="1:3" x14ac:dyDescent="0.2">
      <c r="B44" s="7">
        <f>SUM(B41:B43)</f>
        <v>0</v>
      </c>
      <c r="C44" s="7">
        <f>SUM(C41:C43)</f>
        <v>0</v>
      </c>
    </row>
    <row r="45" spans="1:3" x14ac:dyDescent="0.2">
      <c r="B45" s="9"/>
      <c r="C45" s="9"/>
    </row>
    <row r="46" spans="1:3" ht="15" x14ac:dyDescent="0.25">
      <c r="A46" s="2" t="s">
        <v>464</v>
      </c>
      <c r="B46" s="66">
        <f>'input sheet (1)'!B$2</f>
        <v>2022</v>
      </c>
      <c r="C46" s="66">
        <f>'input sheet (1)'!B$3</f>
        <v>2021</v>
      </c>
    </row>
    <row r="47" spans="1:3" x14ac:dyDescent="0.2">
      <c r="A47" s="1" t="s">
        <v>465</v>
      </c>
      <c r="B47" s="6"/>
      <c r="C47" s="6"/>
    </row>
    <row r="49" spans="1:4" ht="15" customHeight="1" x14ac:dyDescent="0.25">
      <c r="A49" s="2" t="s">
        <v>466</v>
      </c>
      <c r="B49" s="106" t="s">
        <v>467</v>
      </c>
      <c r="C49" s="106" t="s">
        <v>468</v>
      </c>
      <c r="D49" s="106" t="s">
        <v>672</v>
      </c>
    </row>
    <row r="50" spans="1:4" x14ac:dyDescent="0.2">
      <c r="B50" s="106"/>
      <c r="C50" s="106"/>
      <c r="D50" s="106"/>
    </row>
    <row r="51" spans="1:4" x14ac:dyDescent="0.2">
      <c r="B51" s="106"/>
      <c r="C51" s="106"/>
      <c r="D51" s="106"/>
    </row>
    <row r="52" spans="1:4" x14ac:dyDescent="0.2">
      <c r="B52" s="106"/>
      <c r="C52" s="106"/>
      <c r="D52" s="106"/>
    </row>
    <row r="53" spans="1:4" x14ac:dyDescent="0.2">
      <c r="A53" t="s">
        <v>469</v>
      </c>
      <c r="B53" s="6"/>
      <c r="C53" s="6"/>
      <c r="D53" s="6">
        <f>-C53+B53</f>
        <v>0</v>
      </c>
    </row>
    <row r="54" spans="1:4" x14ac:dyDescent="0.2">
      <c r="A54" t="s">
        <v>470</v>
      </c>
      <c r="B54" s="6"/>
      <c r="C54" s="6"/>
      <c r="D54" s="6">
        <f>+C54-B54</f>
        <v>0</v>
      </c>
    </row>
    <row r="55" spans="1:4" x14ac:dyDescent="0.2">
      <c r="A55" t="s">
        <v>471</v>
      </c>
      <c r="B55" s="6"/>
      <c r="C55" s="6"/>
      <c r="D55" s="6">
        <f>+C55-B55</f>
        <v>0</v>
      </c>
    </row>
    <row r="56" spans="1:4" x14ac:dyDescent="0.2">
      <c r="A56" t="s">
        <v>472</v>
      </c>
      <c r="B56" s="6"/>
      <c r="C56" s="6"/>
      <c r="D56" s="6">
        <f>+C56-B56</f>
        <v>0</v>
      </c>
    </row>
    <row r="57" spans="1:4" x14ac:dyDescent="0.2">
      <c r="B57" s="7">
        <f>SUM(B53:B56)</f>
        <v>0</v>
      </c>
      <c r="C57" s="7">
        <f>SUM(C53:C56)</f>
        <v>0</v>
      </c>
      <c r="D57" s="7">
        <f>SUM(D53:D56)</f>
        <v>0</v>
      </c>
    </row>
    <row r="59" spans="1:4" ht="15" x14ac:dyDescent="0.25">
      <c r="A59" s="2" t="s">
        <v>473</v>
      </c>
      <c r="B59" s="66">
        <f>'input sheet (1)'!B$2</f>
        <v>2022</v>
      </c>
      <c r="C59" s="66">
        <f>'input sheet (1)'!B$3</f>
        <v>2021</v>
      </c>
    </row>
    <row r="60" spans="1:4" x14ac:dyDescent="0.2">
      <c r="A60" t="s">
        <v>474</v>
      </c>
      <c r="B60" s="6"/>
      <c r="C60" s="6"/>
    </row>
    <row r="61" spans="1:4" x14ac:dyDescent="0.2">
      <c r="A61" t="s">
        <v>475</v>
      </c>
      <c r="B61" s="6"/>
      <c r="C61" s="6"/>
    </row>
    <row r="62" spans="1:4" x14ac:dyDescent="0.2">
      <c r="A62" t="s">
        <v>476</v>
      </c>
      <c r="B62" s="6"/>
      <c r="C62" s="6"/>
    </row>
    <row r="63" spans="1:4" x14ac:dyDescent="0.2">
      <c r="A63" t="s">
        <v>477</v>
      </c>
      <c r="B63" s="6"/>
      <c r="C63" s="6"/>
    </row>
    <row r="64" spans="1:4" x14ac:dyDescent="0.2">
      <c r="A64" t="s">
        <v>478</v>
      </c>
      <c r="B64" s="6"/>
      <c r="C64" s="6"/>
    </row>
    <row r="65" spans="1:3" x14ac:dyDescent="0.2">
      <c r="A65" t="s">
        <v>479</v>
      </c>
      <c r="B65" s="6"/>
      <c r="C65" s="6"/>
    </row>
    <row r="66" spans="1:3" x14ac:dyDescent="0.2">
      <c r="A66" s="1" t="s">
        <v>480</v>
      </c>
      <c r="B66" s="7">
        <f>SUM(B60:B65)</f>
        <v>0</v>
      </c>
      <c r="C66" s="7">
        <f>SUM(C60:C65)</f>
        <v>0</v>
      </c>
    </row>
    <row r="67" spans="1:3" ht="13.5" thickBot="1" x14ac:dyDescent="0.25"/>
    <row r="68" spans="1:3" ht="13.5" thickBot="1" x14ac:dyDescent="0.25">
      <c r="A68" s="53" t="s">
        <v>666</v>
      </c>
      <c r="B68" s="54">
        <f>SUM('trial balance'!B18:B28)-'trial balance'!B20</f>
        <v>0</v>
      </c>
      <c r="C68" s="55">
        <f>SUM('trial balance'!C18:C28)-'trial balance'!C20</f>
        <v>0</v>
      </c>
    </row>
    <row r="70" spans="1:3" ht="15" x14ac:dyDescent="0.25">
      <c r="A70" s="2" t="s">
        <v>481</v>
      </c>
      <c r="B70" s="66">
        <f>'input sheet (1)'!B$2</f>
        <v>2022</v>
      </c>
      <c r="C70" s="66">
        <f>'input sheet (1)'!B$3</f>
        <v>2021</v>
      </c>
    </row>
    <row r="71" spans="1:3" x14ac:dyDescent="0.2">
      <c r="A71" s="8" t="s">
        <v>437</v>
      </c>
      <c r="B71" s="5"/>
      <c r="C71" s="5"/>
    </row>
    <row r="72" spans="1:3" x14ac:dyDescent="0.2">
      <c r="A72" s="3">
        <f>+'input sheet (1)'!B24</f>
        <v>0</v>
      </c>
      <c r="B72" s="6"/>
      <c r="C72" s="6"/>
    </row>
    <row r="73" spans="1:3" x14ac:dyDescent="0.2">
      <c r="A73" s="3">
        <f>+'input sheet (1)'!B25</f>
        <v>0</v>
      </c>
      <c r="B73" s="6"/>
      <c r="C73" s="6"/>
    </row>
    <row r="74" spans="1:3" x14ac:dyDescent="0.2">
      <c r="A74" s="3">
        <f>+'input sheet (1)'!B26</f>
        <v>0</v>
      </c>
      <c r="B74" s="6"/>
      <c r="C74" s="6"/>
    </row>
    <row r="75" spans="1:3" x14ac:dyDescent="0.2">
      <c r="A75" s="3">
        <f>+'input sheet (1)'!B27</f>
        <v>0</v>
      </c>
      <c r="B75" s="6"/>
      <c r="C75" s="6"/>
    </row>
    <row r="76" spans="1:3" x14ac:dyDescent="0.2">
      <c r="A76" s="3">
        <f>+'input sheet (1)'!B28</f>
        <v>0</v>
      </c>
      <c r="B76" s="6"/>
      <c r="C76" s="6"/>
    </row>
    <row r="77" spans="1:3" x14ac:dyDescent="0.2">
      <c r="A77" s="3">
        <f>+'input sheet (1)'!B29</f>
        <v>0</v>
      </c>
      <c r="B77" s="6"/>
      <c r="C77" s="6"/>
    </row>
    <row r="78" spans="1:3" x14ac:dyDescent="0.2">
      <c r="A78" s="3">
        <f>+'input sheet (1)'!B30</f>
        <v>0</v>
      </c>
      <c r="B78" s="6"/>
      <c r="C78" s="6"/>
    </row>
    <row r="79" spans="1:3" x14ac:dyDescent="0.2">
      <c r="A79" s="3">
        <f>+'input sheet (1)'!B31</f>
        <v>0</v>
      </c>
      <c r="B79" s="6"/>
      <c r="C79" s="6"/>
    </row>
    <row r="80" spans="1:3" x14ac:dyDescent="0.2">
      <c r="A80" s="3">
        <f>+'input sheet (1)'!B32</f>
        <v>0</v>
      </c>
      <c r="B80" s="6"/>
      <c r="C80" s="6"/>
    </row>
    <row r="81" spans="1:3" x14ac:dyDescent="0.2">
      <c r="A81" s="3">
        <f>+'input sheet (1)'!B33</f>
        <v>0</v>
      </c>
      <c r="B81" s="6"/>
      <c r="C81" s="6"/>
    </row>
    <row r="82" spans="1:3" x14ac:dyDescent="0.2">
      <c r="A82" s="3">
        <f>+'input sheet (1)'!B34</f>
        <v>0</v>
      </c>
      <c r="B82" s="6"/>
      <c r="C82" s="6"/>
    </row>
    <row r="83" spans="1:3" x14ac:dyDescent="0.2">
      <c r="A83" s="3">
        <f>+'input sheet (1)'!B35</f>
        <v>0</v>
      </c>
      <c r="B83" s="6"/>
      <c r="C83" s="6"/>
    </row>
    <row r="84" spans="1:3" x14ac:dyDescent="0.2">
      <c r="A84" s="1" t="s">
        <v>482</v>
      </c>
      <c r="B84" s="7">
        <f>SUM(B71:B83)</f>
        <v>0</v>
      </c>
      <c r="C84" s="7">
        <f>SUM(C71:C83)</f>
        <v>0</v>
      </c>
    </row>
  </sheetData>
  <mergeCells count="10">
    <mergeCell ref="A1:C1"/>
    <mergeCell ref="A2:C2"/>
    <mergeCell ref="A3:C3"/>
    <mergeCell ref="A9:A11"/>
    <mergeCell ref="D49:D52"/>
    <mergeCell ref="A20:C21"/>
    <mergeCell ref="A32:C34"/>
    <mergeCell ref="A38:C38"/>
    <mergeCell ref="B49:B52"/>
    <mergeCell ref="C49:C52"/>
  </mergeCells>
  <conditionalFormatting sqref="A72:A83">
    <cfRule type="cellIs" dxfId="8" priority="1" stopIfTrue="1" operator="equal">
      <formula>0</formula>
    </cfRule>
  </conditionalFormatting>
  <pageMargins left="0.75" right="0.75" top="1" bottom="1" header="0.5" footer="0.5"/>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112"/>
  <sheetViews>
    <sheetView workbookViewId="0">
      <selection activeCell="B6" sqref="B6"/>
    </sheetView>
  </sheetViews>
  <sheetFormatPr defaultRowHeight="12.75" x14ac:dyDescent="0.2"/>
  <cols>
    <col min="1" max="1" width="45.5703125" style="1" customWidth="1"/>
    <col min="2" max="2" width="5" style="1" bestFit="1" customWidth="1"/>
    <col min="3" max="6" width="10.7109375" style="10" customWidth="1"/>
    <col min="7" max="7" width="10.5703125" style="1" customWidth="1"/>
    <col min="8" max="16384" width="9.140625" style="1"/>
  </cols>
  <sheetData>
    <row r="1" spans="1:6" ht="18.75" x14ac:dyDescent="0.2">
      <c r="A1" s="102" t="s">
        <v>483</v>
      </c>
      <c r="B1" s="102"/>
      <c r="C1" s="102"/>
      <c r="D1" s="102"/>
    </row>
    <row r="2" spans="1:6" ht="18.75" x14ac:dyDescent="0.3">
      <c r="A2" s="103" t="str">
        <f>'input sheet (1)'!B4 &amp; " Liberal Democrats " &amp;'input sheet (1)'!B2 &amp;" accounts"</f>
        <v>(pick from list) Liberal Democrats 2022 accounts</v>
      </c>
      <c r="B2" s="103"/>
      <c r="C2" s="103"/>
      <c r="D2" s="103"/>
    </row>
    <row r="3" spans="1:6" ht="18.75" customHeight="1" x14ac:dyDescent="0.2">
      <c r="A3" s="111" t="s">
        <v>484</v>
      </c>
      <c r="B3" s="111"/>
      <c r="C3" s="111"/>
      <c r="D3" s="111"/>
    </row>
    <row r="4" spans="1:6" ht="15.75" customHeight="1" x14ac:dyDescent="0.2">
      <c r="A4" s="111"/>
      <c r="B4" s="111"/>
      <c r="C4" s="111"/>
      <c r="D4" s="111"/>
    </row>
    <row r="5" spans="1:6" ht="28.5" customHeight="1" x14ac:dyDescent="0.25">
      <c r="A5" s="2" t="s">
        <v>485</v>
      </c>
      <c r="B5" s="2"/>
      <c r="C5" s="11" t="s">
        <v>486</v>
      </c>
      <c r="D5" s="11" t="s">
        <v>487</v>
      </c>
      <c r="E5" s="11" t="s">
        <v>488</v>
      </c>
      <c r="F5" s="11" t="s">
        <v>489</v>
      </c>
    </row>
    <row r="6" spans="1:6" x14ac:dyDescent="0.2">
      <c r="A6" s="70" t="s">
        <v>723</v>
      </c>
      <c r="B6" s="52">
        <f>'input sheet (1)'!B3</f>
        <v>2021</v>
      </c>
      <c r="C6" s="6"/>
      <c r="D6" s="6"/>
      <c r="E6" s="6"/>
      <c r="F6" s="6"/>
    </row>
    <row r="7" spans="1:6" x14ac:dyDescent="0.2">
      <c r="A7" s="3" t="s">
        <v>490</v>
      </c>
      <c r="B7" s="1">
        <f>+'input sheet (1)'!B2</f>
        <v>2022</v>
      </c>
      <c r="C7" s="6"/>
      <c r="D7" s="6"/>
      <c r="E7" s="6"/>
      <c r="F7" s="6"/>
    </row>
    <row r="8" spans="1:6" x14ac:dyDescent="0.2">
      <c r="A8" s="3" t="s">
        <v>670</v>
      </c>
      <c r="B8" s="1">
        <f>+'input sheet (1)'!B2</f>
        <v>2022</v>
      </c>
      <c r="C8" s="6"/>
      <c r="D8" s="6"/>
      <c r="E8" s="6"/>
      <c r="F8" s="6"/>
    </row>
    <row r="9" spans="1:6" x14ac:dyDescent="0.2">
      <c r="A9" s="3" t="s">
        <v>492</v>
      </c>
      <c r="B9" s="1">
        <f>+'input sheet (1)'!B2</f>
        <v>2022</v>
      </c>
      <c r="C9" s="6"/>
      <c r="D9" s="6"/>
      <c r="E9" s="6"/>
      <c r="F9" s="6"/>
    </row>
    <row r="10" spans="1:6" x14ac:dyDescent="0.2">
      <c r="A10" s="70" t="s">
        <v>724</v>
      </c>
      <c r="B10" s="52">
        <f>+'input sheet (1)'!B2</f>
        <v>2022</v>
      </c>
      <c r="C10" s="12">
        <f>SUM(C6:C9)</f>
        <v>0</v>
      </c>
      <c r="D10" s="12">
        <f>SUM(D6:D9)</f>
        <v>0</v>
      </c>
      <c r="E10" s="12">
        <f>SUM(E6:E9)</f>
        <v>0</v>
      </c>
      <c r="F10" s="12">
        <f>SUM(F6:F9)</f>
        <v>0</v>
      </c>
    </row>
    <row r="11" spans="1:6" x14ac:dyDescent="0.2">
      <c r="A11" s="3"/>
      <c r="C11" s="9"/>
      <c r="D11" s="9"/>
      <c r="E11" s="9"/>
      <c r="F11" s="9"/>
    </row>
    <row r="12" spans="1:6" x14ac:dyDescent="0.2">
      <c r="A12" s="70" t="s">
        <v>725</v>
      </c>
      <c r="B12" s="52">
        <f>'input sheet (1)'!B3</f>
        <v>2021</v>
      </c>
      <c r="C12" s="6"/>
      <c r="D12" s="6"/>
      <c r="E12" s="6"/>
      <c r="F12" s="6"/>
    </row>
    <row r="13" spans="1:6" x14ac:dyDescent="0.2">
      <c r="A13" s="3" t="s">
        <v>493</v>
      </c>
      <c r="B13" s="1">
        <f>+'input sheet (1)'!B2</f>
        <v>2022</v>
      </c>
      <c r="C13" s="6"/>
      <c r="D13" s="6"/>
      <c r="E13" s="6"/>
      <c r="F13" s="6"/>
    </row>
    <row r="14" spans="1:6" x14ac:dyDescent="0.2">
      <c r="A14" s="3" t="s">
        <v>671</v>
      </c>
      <c r="B14" s="1">
        <f>+'input sheet (1)'!B2</f>
        <v>2022</v>
      </c>
      <c r="C14" s="6"/>
      <c r="D14" s="6"/>
      <c r="E14" s="6"/>
      <c r="F14" s="6"/>
    </row>
    <row r="15" spans="1:6" x14ac:dyDescent="0.2">
      <c r="A15" s="70" t="s">
        <v>725</v>
      </c>
      <c r="B15" s="52">
        <f>+'input sheet (1)'!B2</f>
        <v>2022</v>
      </c>
      <c r="C15" s="12">
        <f>SUM(C12:C14)</f>
        <v>0</v>
      </c>
      <c r="D15" s="12">
        <f>SUM(D12:D14)</f>
        <v>0</v>
      </c>
      <c r="E15" s="12">
        <f>SUM(E12:E14)</f>
        <v>0</v>
      </c>
      <c r="F15" s="12">
        <f>SUM(F12:F14)</f>
        <v>0</v>
      </c>
    </row>
    <row r="16" spans="1:6" x14ac:dyDescent="0.2">
      <c r="A16" s="3"/>
      <c r="C16" s="9"/>
      <c r="D16" s="9"/>
      <c r="E16" s="9"/>
      <c r="F16" s="9"/>
    </row>
    <row r="17" spans="1:6" x14ac:dyDescent="0.2">
      <c r="A17" s="70" t="s">
        <v>722</v>
      </c>
      <c r="B17" s="52">
        <f>'input sheet (1)'!B3</f>
        <v>2021</v>
      </c>
      <c r="C17" s="7">
        <f>+C6-C12</f>
        <v>0</v>
      </c>
      <c r="D17" s="7">
        <f>+D6-D12</f>
        <v>0</v>
      </c>
      <c r="E17" s="7">
        <f>+E6-E12</f>
        <v>0</v>
      </c>
      <c r="F17" s="7">
        <f>+F6-F12</f>
        <v>0</v>
      </c>
    </row>
    <row r="18" spans="1:6" x14ac:dyDescent="0.2">
      <c r="A18" s="70" t="s">
        <v>722</v>
      </c>
      <c r="B18" s="52">
        <f>+'input sheet (1)'!B2</f>
        <v>2022</v>
      </c>
      <c r="C18" s="7">
        <f>+C10-C15</f>
        <v>0</v>
      </c>
      <c r="D18" s="7">
        <f>+D10-D15</f>
        <v>0</v>
      </c>
      <c r="E18" s="7">
        <f>+E10-E15</f>
        <v>0</v>
      </c>
      <c r="F18" s="7">
        <f>+F10-F15</f>
        <v>0</v>
      </c>
    </row>
    <row r="20" spans="1:6" x14ac:dyDescent="0.2">
      <c r="A20" s="52" t="s">
        <v>657</v>
      </c>
      <c r="B20" s="52"/>
    </row>
    <row r="21" spans="1:6" x14ac:dyDescent="0.2">
      <c r="A21" s="52" t="s">
        <v>658</v>
      </c>
      <c r="B21" s="52"/>
    </row>
    <row r="22" spans="1:6" x14ac:dyDescent="0.2">
      <c r="A22" s="1" t="s">
        <v>494</v>
      </c>
    </row>
    <row r="23" spans="1:6" x14ac:dyDescent="0.2">
      <c r="A23" s="1" t="s">
        <v>495</v>
      </c>
    </row>
    <row r="24" spans="1:6" x14ac:dyDescent="0.2">
      <c r="A24" s="1" t="s">
        <v>496</v>
      </c>
    </row>
    <row r="26" spans="1:6" ht="15" x14ac:dyDescent="0.25">
      <c r="A26" s="2" t="s">
        <v>497</v>
      </c>
      <c r="B26" s="2"/>
      <c r="C26" s="66">
        <f>'input sheet (1)'!B$2</f>
        <v>2022</v>
      </c>
      <c r="D26" s="66">
        <f>'input sheet (1)'!B$3</f>
        <v>2021</v>
      </c>
    </row>
    <row r="27" spans="1:6" x14ac:dyDescent="0.2">
      <c r="A27" s="1" t="s">
        <v>498</v>
      </c>
      <c r="C27" s="6"/>
      <c r="D27" s="6"/>
    </row>
    <row r="28" spans="1:6" x14ac:dyDescent="0.2">
      <c r="A28" s="1" t="s">
        <v>499</v>
      </c>
      <c r="C28" s="6"/>
      <c r="D28" s="6"/>
    </row>
    <row r="29" spans="1:6" x14ac:dyDescent="0.2">
      <c r="A29" s="1" t="s">
        <v>500</v>
      </c>
      <c r="C29" s="6"/>
      <c r="D29" s="6"/>
    </row>
    <row r="30" spans="1:6" x14ac:dyDescent="0.2">
      <c r="A30" s="1" t="s">
        <v>501</v>
      </c>
      <c r="C30" s="6"/>
      <c r="D30" s="6"/>
    </row>
    <row r="31" spans="1:6" x14ac:dyDescent="0.2">
      <c r="A31" s="3" t="s">
        <v>502</v>
      </c>
      <c r="B31" s="3"/>
      <c r="C31" s="12">
        <f>SUM(C27:C30)</f>
        <v>0</v>
      </c>
      <c r="D31" s="12">
        <f>SUM(D27:D30)</f>
        <v>0</v>
      </c>
    </row>
    <row r="32" spans="1:6" ht="15" x14ac:dyDescent="0.25">
      <c r="A32" s="2" t="s">
        <v>503</v>
      </c>
      <c r="B32" s="2"/>
      <c r="C32" s="66">
        <f>'input sheet (1)'!B$2</f>
        <v>2022</v>
      </c>
      <c r="D32" s="66">
        <f>'input sheet (1)'!B$3</f>
        <v>2021</v>
      </c>
    </row>
    <row r="33" spans="1:9" x14ac:dyDescent="0.2">
      <c r="A33" s="3">
        <f>+'input sheet (1)'!B24</f>
        <v>0</v>
      </c>
      <c r="B33" s="3"/>
      <c r="C33" s="6"/>
      <c r="D33" s="6"/>
      <c r="E33" s="108" t="str">
        <f>IF('input sheet (1)'!C24="no","branch without a bank account",IF('input sheet (1)'!C24="yes","branch with a bank account","n/a or no answer on input sheet 1"))</f>
        <v>n/a or no answer on input sheet 1</v>
      </c>
      <c r="F33" s="108"/>
      <c r="G33" s="108"/>
    </row>
    <row r="34" spans="1:9" x14ac:dyDescent="0.2">
      <c r="A34" s="3">
        <f>+'input sheet (1)'!B25</f>
        <v>0</v>
      </c>
      <c r="B34" s="3"/>
      <c r="C34" s="6"/>
      <c r="D34" s="6"/>
      <c r="E34" s="108" t="str">
        <f>IF('input sheet (1)'!C25="no","branch without a bank account",IF('input sheet (1)'!C25="yes","branch with a bank account","n/a or no answer on input sheet 1"))</f>
        <v>n/a or no answer on input sheet 1</v>
      </c>
      <c r="F34" s="108"/>
      <c r="G34" s="108"/>
    </row>
    <row r="35" spans="1:9" x14ac:dyDescent="0.2">
      <c r="A35" s="3">
        <f>+'input sheet (1)'!B26</f>
        <v>0</v>
      </c>
      <c r="B35" s="3"/>
      <c r="C35" s="6"/>
      <c r="D35" s="6"/>
      <c r="E35" s="108" t="str">
        <f>IF('input sheet (1)'!C26="no","branch without a bank account",IF('input sheet (1)'!C26="yes","branch with a bank account","n/a or no answer on input sheet 1"))</f>
        <v>n/a or no answer on input sheet 1</v>
      </c>
      <c r="F35" s="108"/>
      <c r="G35" s="108"/>
    </row>
    <row r="36" spans="1:9" x14ac:dyDescent="0.2">
      <c r="A36" s="3">
        <f>+'input sheet (1)'!B27</f>
        <v>0</v>
      </c>
      <c r="B36" s="3"/>
      <c r="C36" s="6"/>
      <c r="D36" s="6"/>
      <c r="E36" s="108" t="str">
        <f>IF('input sheet (1)'!C27="no","branch without a bank account",IF('input sheet (1)'!C27="yes","branch with a bank account","n/a or no answer on input sheet 1"))</f>
        <v>n/a or no answer on input sheet 1</v>
      </c>
      <c r="F36" s="108"/>
      <c r="G36" s="108"/>
    </row>
    <row r="37" spans="1:9" x14ac:dyDescent="0.2">
      <c r="A37" s="3">
        <f>+'input sheet (1)'!B28</f>
        <v>0</v>
      </c>
      <c r="B37" s="3"/>
      <c r="C37" s="6"/>
      <c r="D37" s="6"/>
      <c r="E37" s="108" t="str">
        <f>IF('input sheet (1)'!C28="no","branch without a bank account",IF('input sheet (1)'!C28="yes","branch with a bank account","n/a or no answer on input sheet 1"))</f>
        <v>n/a or no answer on input sheet 1</v>
      </c>
      <c r="F37" s="108"/>
      <c r="G37" s="108"/>
    </row>
    <row r="38" spans="1:9" x14ac:dyDescent="0.2">
      <c r="A38" s="3">
        <f>+'input sheet (1)'!B29</f>
        <v>0</v>
      </c>
      <c r="B38" s="3"/>
      <c r="C38" s="6"/>
      <c r="D38" s="6"/>
      <c r="E38" s="108" t="str">
        <f>IF('input sheet (1)'!C29="no","branch without a bank account",IF('input sheet (1)'!C29="yes","branch with a bank account","n/a or no answer on input sheet 1"))</f>
        <v>n/a or no answer on input sheet 1</v>
      </c>
      <c r="F38" s="108"/>
      <c r="G38" s="108"/>
    </row>
    <row r="39" spans="1:9" x14ac:dyDescent="0.2">
      <c r="A39" s="3">
        <f>+'input sheet (1)'!B30</f>
        <v>0</v>
      </c>
      <c r="B39" s="3"/>
      <c r="C39" s="6"/>
      <c r="D39" s="6"/>
      <c r="E39" s="108" t="str">
        <f>IF('input sheet (1)'!C30="no","branch without a bank account",IF('input sheet (1)'!C30="yes","branch with a bank account","n/a or no answer on input sheet 1"))</f>
        <v>n/a or no answer on input sheet 1</v>
      </c>
      <c r="F39" s="108"/>
      <c r="G39" s="108"/>
    </row>
    <row r="40" spans="1:9" x14ac:dyDescent="0.2">
      <c r="A40" s="3">
        <f>+'input sheet (1)'!B31</f>
        <v>0</v>
      </c>
      <c r="B40" s="3"/>
      <c r="C40" s="6"/>
      <c r="D40" s="6"/>
      <c r="E40" s="108" t="str">
        <f>IF('input sheet (1)'!C31="no","branch without a bank account",IF('input sheet (1)'!C31="yes","branch with a bank account","n/a or no answer on input sheet 1"))</f>
        <v>n/a or no answer on input sheet 1</v>
      </c>
      <c r="F40" s="108"/>
      <c r="G40" s="108"/>
    </row>
    <row r="41" spans="1:9" x14ac:dyDescent="0.2">
      <c r="A41" s="3">
        <f>+'input sheet (1)'!B32</f>
        <v>0</v>
      </c>
      <c r="B41" s="3"/>
      <c r="C41" s="6"/>
      <c r="D41" s="6"/>
      <c r="E41" s="108" t="str">
        <f>IF('input sheet (1)'!C32="no","branch without a bank account",IF('input sheet (1)'!C32="yes","branch with a bank account","n/a or no answer on input sheet 1"))</f>
        <v>n/a or no answer on input sheet 1</v>
      </c>
      <c r="F41" s="108"/>
      <c r="G41" s="108"/>
    </row>
    <row r="42" spans="1:9" x14ac:dyDescent="0.2">
      <c r="A42" s="3">
        <f>+'input sheet (1)'!B33</f>
        <v>0</v>
      </c>
      <c r="B42" s="3"/>
      <c r="C42" s="6"/>
      <c r="D42" s="6"/>
      <c r="E42" s="108" t="str">
        <f>IF('input sheet (1)'!C33="no","branch without a bank account",IF('input sheet (1)'!C33="yes","branch with a bank account","n/a or no answer on input sheet 1"))</f>
        <v>n/a or no answer on input sheet 1</v>
      </c>
      <c r="F42" s="108"/>
      <c r="G42" s="108"/>
    </row>
    <row r="43" spans="1:9" x14ac:dyDescent="0.2">
      <c r="A43" s="3">
        <f>+'input sheet (1)'!B34</f>
        <v>0</v>
      </c>
      <c r="B43" s="3"/>
      <c r="C43" s="6"/>
      <c r="D43" s="6"/>
      <c r="E43" s="108" t="str">
        <f>IF('input sheet (1)'!C34="no","branch without a bank account",IF('input sheet (1)'!C34="yes","branch with a bank account","n/a or no answer on input sheet 1"))</f>
        <v>n/a or no answer on input sheet 1</v>
      </c>
      <c r="F43" s="108"/>
      <c r="G43" s="108"/>
    </row>
    <row r="44" spans="1:9" x14ac:dyDescent="0.2">
      <c r="A44" s="3">
        <f>+'input sheet (1)'!B35</f>
        <v>0</v>
      </c>
      <c r="B44" s="3"/>
      <c r="C44" s="6"/>
      <c r="D44" s="6"/>
      <c r="E44" s="108" t="str">
        <f>IF('input sheet (1)'!C35="no","branch without a bank account",IF('input sheet (1)'!C35="yes","branch with a bank account","n/a or no answer on input sheet 1"))</f>
        <v>n/a or no answer on input sheet 1</v>
      </c>
      <c r="F44" s="108"/>
      <c r="G44" s="108"/>
    </row>
    <row r="45" spans="1:9" x14ac:dyDescent="0.2">
      <c r="A45" s="3" t="s">
        <v>504</v>
      </c>
      <c r="B45" s="3"/>
      <c r="C45" s="12">
        <f>SUM(C33:C44)</f>
        <v>0</v>
      </c>
      <c r="D45" s="12">
        <f>SUM(D33:D44)</f>
        <v>0</v>
      </c>
      <c r="E45" s="14"/>
      <c r="F45" s="14"/>
      <c r="G45" s="14"/>
    </row>
    <row r="46" spans="1:9" x14ac:dyDescent="0.2">
      <c r="A46" s="3" t="s">
        <v>505</v>
      </c>
      <c r="B46" s="3"/>
      <c r="C46" s="12">
        <f>+C31+C45</f>
        <v>0</v>
      </c>
      <c r="D46" s="12">
        <f>+D31+D45</f>
        <v>0</v>
      </c>
    </row>
    <row r="47" spans="1:9" x14ac:dyDescent="0.2">
      <c r="C47" s="9"/>
      <c r="D47" s="9"/>
    </row>
    <row r="48" spans="1:9" ht="15" customHeight="1" x14ac:dyDescent="0.25">
      <c r="A48" s="2" t="s">
        <v>506</v>
      </c>
      <c r="B48" s="2"/>
      <c r="C48" s="66">
        <f>'input sheet (1)'!B$2</f>
        <v>2022</v>
      </c>
      <c r="D48" s="66">
        <f>'input sheet (1)'!B$3</f>
        <v>2021</v>
      </c>
      <c r="E48" s="107" t="s">
        <v>656</v>
      </c>
      <c r="F48" s="107"/>
      <c r="G48" s="107"/>
      <c r="H48" s="107"/>
      <c r="I48" s="107"/>
    </row>
    <row r="49" spans="1:9" x14ac:dyDescent="0.2">
      <c r="A49" s="1" t="s">
        <v>507</v>
      </c>
      <c r="C49" s="6"/>
      <c r="D49" s="6"/>
      <c r="E49" s="107"/>
      <c r="F49" s="107"/>
      <c r="G49" s="107"/>
      <c r="H49" s="107"/>
      <c r="I49" s="107"/>
    </row>
    <row r="50" spans="1:9" x14ac:dyDescent="0.2">
      <c r="A50" s="1" t="s">
        <v>508</v>
      </c>
      <c r="C50" s="6"/>
      <c r="D50" s="6"/>
      <c r="E50" s="107"/>
      <c r="F50" s="107"/>
      <c r="G50" s="107"/>
      <c r="H50" s="107"/>
      <c r="I50" s="107"/>
    </row>
    <row r="51" spans="1:9" x14ac:dyDescent="0.2">
      <c r="A51" s="1" t="s">
        <v>509</v>
      </c>
      <c r="C51" s="6"/>
      <c r="D51" s="6"/>
      <c r="E51" s="107"/>
      <c r="F51" s="107"/>
      <c r="G51" s="107"/>
      <c r="H51" s="107"/>
      <c r="I51" s="107"/>
    </row>
    <row r="52" spans="1:9" x14ac:dyDescent="0.2">
      <c r="A52" s="1" t="s">
        <v>510</v>
      </c>
      <c r="C52" s="6"/>
      <c r="D52" s="6"/>
      <c r="E52" s="107"/>
      <c r="F52" s="107"/>
      <c r="G52" s="107"/>
      <c r="H52" s="107"/>
      <c r="I52" s="107"/>
    </row>
    <row r="53" spans="1:9" x14ac:dyDescent="0.2">
      <c r="A53" s="1" t="s">
        <v>511</v>
      </c>
      <c r="C53" s="7">
        <f>SUM(C49:C52)</f>
        <v>0</v>
      </c>
      <c r="D53" s="7">
        <f>SUM(D49:D52)</f>
        <v>0</v>
      </c>
      <c r="E53" s="107"/>
      <c r="F53" s="107"/>
      <c r="G53" s="107"/>
      <c r="H53" s="107"/>
      <c r="I53" s="107"/>
    </row>
    <row r="54" spans="1:9" x14ac:dyDescent="0.2">
      <c r="C54" s="9"/>
      <c r="D54" s="9"/>
    </row>
    <row r="55" spans="1:9" ht="15" x14ac:dyDescent="0.25">
      <c r="A55" s="2" t="s">
        <v>512</v>
      </c>
      <c r="B55" s="2"/>
      <c r="C55" s="66">
        <f>'input sheet (1)'!B$2</f>
        <v>2022</v>
      </c>
      <c r="D55" s="66">
        <f>'input sheet (1)'!B$3</f>
        <v>2021</v>
      </c>
    </row>
    <row r="56" spans="1:9" x14ac:dyDescent="0.2">
      <c r="A56" s="1" t="s">
        <v>513</v>
      </c>
      <c r="C56" s="6"/>
      <c r="D56" s="6"/>
    </row>
    <row r="57" spans="1:9" x14ac:dyDescent="0.2">
      <c r="A57" s="1" t="s">
        <v>514</v>
      </c>
      <c r="C57" s="6"/>
      <c r="D57" s="6"/>
    </row>
    <row r="58" spans="1:9" x14ac:dyDescent="0.2">
      <c r="C58" s="12">
        <f>SUM(C56:C57)</f>
        <v>0</v>
      </c>
      <c r="D58" s="12">
        <f>SUM(D56:D57)</f>
        <v>0</v>
      </c>
    </row>
    <row r="59" spans="1:9" ht="15" customHeight="1" x14ac:dyDescent="0.2">
      <c r="A59" s="105" t="s">
        <v>515</v>
      </c>
      <c r="B59" s="105"/>
      <c r="C59" s="105"/>
      <c r="D59" s="105"/>
    </row>
    <row r="60" spans="1:9" x14ac:dyDescent="0.2">
      <c r="A60" s="105"/>
      <c r="B60" s="105"/>
      <c r="C60" s="105"/>
      <c r="D60" s="105"/>
    </row>
    <row r="61" spans="1:9" x14ac:dyDescent="0.2">
      <c r="A61" s="105"/>
      <c r="B61" s="105"/>
      <c r="C61" s="105"/>
      <c r="D61" s="105"/>
    </row>
    <row r="63" spans="1:9" ht="15" x14ac:dyDescent="0.25">
      <c r="A63" s="2" t="s">
        <v>516</v>
      </c>
      <c r="B63" s="2"/>
      <c r="C63" s="66">
        <f>'input sheet (1)'!B$2</f>
        <v>2022</v>
      </c>
      <c r="D63" s="66">
        <f>'input sheet (1)'!B$3</f>
        <v>2021</v>
      </c>
    </row>
    <row r="64" spans="1:9" x14ac:dyDescent="0.2">
      <c r="A64" s="1" t="s">
        <v>517</v>
      </c>
      <c r="C64" s="6"/>
      <c r="D64" s="6"/>
    </row>
    <row r="65" spans="1:4" x14ac:dyDescent="0.2">
      <c r="A65" s="1" t="s">
        <v>518</v>
      </c>
      <c r="C65" s="6"/>
      <c r="D65" s="6"/>
    </row>
    <row r="66" spans="1:4" x14ac:dyDescent="0.2">
      <c r="C66" s="12">
        <f>SUM(C64:C65)</f>
        <v>0</v>
      </c>
      <c r="D66" s="12">
        <f>SUM(D64:D65)</f>
        <v>0</v>
      </c>
    </row>
    <row r="67" spans="1:4" x14ac:dyDescent="0.2">
      <c r="A67" s="105" t="s">
        <v>519</v>
      </c>
      <c r="B67" s="105"/>
      <c r="C67" s="105"/>
      <c r="D67" s="105"/>
    </row>
    <row r="68" spans="1:4" x14ac:dyDescent="0.2">
      <c r="A68" s="105"/>
      <c r="B68" s="105"/>
      <c r="C68" s="105"/>
      <c r="D68" s="105"/>
    </row>
    <row r="69" spans="1:4" x14ac:dyDescent="0.2">
      <c r="A69" s="105"/>
      <c r="B69" s="105"/>
      <c r="C69" s="105"/>
      <c r="D69" s="105"/>
    </row>
    <row r="70" spans="1:4" x14ac:dyDescent="0.2">
      <c r="C70" s="9"/>
      <c r="D70" s="9"/>
    </row>
    <row r="71" spans="1:4" ht="15" x14ac:dyDescent="0.25">
      <c r="A71" s="2" t="s">
        <v>520</v>
      </c>
      <c r="B71" s="2"/>
      <c r="C71" s="66">
        <f>'input sheet (1)'!B$2</f>
        <v>2022</v>
      </c>
      <c r="D71" s="66">
        <f>'input sheet (1)'!B$3</f>
        <v>2021</v>
      </c>
    </row>
    <row r="72" spans="1:4" x14ac:dyDescent="0.2">
      <c r="A72" s="1" t="s">
        <v>521</v>
      </c>
      <c r="C72" s="7">
        <f>+D75</f>
        <v>0</v>
      </c>
      <c r="D72" s="6"/>
    </row>
    <row r="73" spans="1:4" x14ac:dyDescent="0.2">
      <c r="A73" s="1" t="s">
        <v>522</v>
      </c>
      <c r="C73" s="6"/>
      <c r="D73" s="6"/>
    </row>
    <row r="74" spans="1:4" x14ac:dyDescent="0.2">
      <c r="A74" s="1" t="s">
        <v>523</v>
      </c>
      <c r="C74" s="6"/>
      <c r="D74" s="6"/>
    </row>
    <row r="75" spans="1:4" x14ac:dyDescent="0.2">
      <c r="A75" s="1" t="s">
        <v>524</v>
      </c>
      <c r="C75" s="12">
        <f>SUM(C72:C74)</f>
        <v>0</v>
      </c>
      <c r="D75" s="12">
        <f>SUM(D72:D74)</f>
        <v>0</v>
      </c>
    </row>
    <row r="76" spans="1:4" x14ac:dyDescent="0.2">
      <c r="C76" s="9"/>
      <c r="D76" s="9"/>
    </row>
    <row r="77" spans="1:4" ht="15" x14ac:dyDescent="0.25">
      <c r="A77" s="2" t="s">
        <v>525</v>
      </c>
      <c r="B77" s="2"/>
      <c r="C77" s="66">
        <f>'input sheet (1)'!B$2</f>
        <v>2022</v>
      </c>
      <c r="D77" s="9"/>
    </row>
    <row r="78" spans="1:4" x14ac:dyDescent="0.2">
      <c r="A78" s="1" t="s">
        <v>526</v>
      </c>
      <c r="C78" s="6"/>
      <c r="D78" s="9"/>
    </row>
    <row r="79" spans="1:4" x14ac:dyDescent="0.2">
      <c r="A79" s="1" t="s">
        <v>527</v>
      </c>
      <c r="C79" s="6"/>
      <c r="D79" s="9"/>
    </row>
    <row r="80" spans="1:4" x14ac:dyDescent="0.2">
      <c r="A80" s="1" t="s">
        <v>528</v>
      </c>
      <c r="C80" s="6"/>
      <c r="D80" s="9"/>
    </row>
    <row r="81" spans="1:5" x14ac:dyDescent="0.2">
      <c r="A81" s="1" t="s">
        <v>529</v>
      </c>
      <c r="C81" s="6"/>
      <c r="D81" s="9"/>
    </row>
    <row r="82" spans="1:5" x14ac:dyDescent="0.2">
      <c r="A82" s="1" t="s">
        <v>530</v>
      </c>
      <c r="C82" s="6"/>
      <c r="D82" s="9"/>
    </row>
    <row r="83" spans="1:5" x14ac:dyDescent="0.2">
      <c r="A83" s="1" t="s">
        <v>531</v>
      </c>
      <c r="C83" s="6"/>
      <c r="D83" s="9"/>
    </row>
    <row r="84" spans="1:5" x14ac:dyDescent="0.2">
      <c r="C84" s="12">
        <f>SUM(C78:C83)</f>
        <v>0</v>
      </c>
      <c r="D84" s="9"/>
    </row>
    <row r="85" spans="1:5" ht="18.75" x14ac:dyDescent="0.3">
      <c r="A85" s="109" t="str">
        <f>IF(C75&lt;&gt;C84,"loan year end balances need checking","")</f>
        <v/>
      </c>
      <c r="B85" s="109"/>
      <c r="C85" s="109"/>
      <c r="D85" s="109"/>
    </row>
    <row r="86" spans="1:5" ht="15" x14ac:dyDescent="0.25">
      <c r="A86" s="2" t="s">
        <v>532</v>
      </c>
      <c r="B86" s="2"/>
      <c r="C86" s="13"/>
      <c r="D86" s="13"/>
    </row>
    <row r="87" spans="1:5" x14ac:dyDescent="0.2">
      <c r="A87" s="1" t="s">
        <v>533</v>
      </c>
      <c r="C87" s="66">
        <f>'input sheet (1)'!B$2</f>
        <v>2022</v>
      </c>
      <c r="D87" s="66">
        <f>'input sheet (1)'!B$3</f>
        <v>2021</v>
      </c>
    </row>
    <row r="88" spans="1:5" x14ac:dyDescent="0.2">
      <c r="A88" s="1" t="s">
        <v>534</v>
      </c>
      <c r="C88" s="7" t="s">
        <v>535</v>
      </c>
      <c r="D88" s="6"/>
      <c r="E88" s="58"/>
    </row>
    <row r="89" spans="1:5" x14ac:dyDescent="0.2">
      <c r="A89" s="1" t="s">
        <v>536</v>
      </c>
      <c r="C89" s="15" t="s">
        <v>535</v>
      </c>
      <c r="D89" s="16"/>
      <c r="E89" s="14"/>
    </row>
    <row r="90" spans="1:5" x14ac:dyDescent="0.2">
      <c r="A90" s="1" t="s">
        <v>537</v>
      </c>
      <c r="C90" s="7">
        <f>+D92</f>
        <v>0</v>
      </c>
      <c r="D90" s="7">
        <f>SUM(D88:D89)</f>
        <v>0</v>
      </c>
    </row>
    <row r="91" spans="1:5" x14ac:dyDescent="0.2">
      <c r="A91" s="17" t="s">
        <v>538</v>
      </c>
      <c r="B91" s="17"/>
      <c r="C91" s="7">
        <f>AccountsToPrint!C96-C101-C96</f>
        <v>0</v>
      </c>
      <c r="D91" s="7">
        <f>AccountsToPrint!D96-D101-D96</f>
        <v>0</v>
      </c>
    </row>
    <row r="92" spans="1:5" x14ac:dyDescent="0.2">
      <c r="A92" s="17" t="s">
        <v>539</v>
      </c>
      <c r="B92" s="17"/>
      <c r="C92" s="12">
        <f>SUM(C90:C91)</f>
        <v>0</v>
      </c>
      <c r="D92" s="12">
        <f>SUM(D90:D91)</f>
        <v>0</v>
      </c>
    </row>
    <row r="93" spans="1:5" x14ac:dyDescent="0.2">
      <c r="C93" s="9"/>
      <c r="D93" s="9"/>
    </row>
    <row r="94" spans="1:5" x14ac:dyDescent="0.2">
      <c r="A94" s="1" t="s">
        <v>540</v>
      </c>
      <c r="C94" s="66">
        <f>'input sheet (1)'!B$2</f>
        <v>2022</v>
      </c>
      <c r="D94" s="66">
        <f>'input sheet (1)'!B$3</f>
        <v>2021</v>
      </c>
    </row>
    <row r="95" spans="1:5" x14ac:dyDescent="0.2">
      <c r="A95" s="17" t="s">
        <v>539</v>
      </c>
      <c r="B95" s="17"/>
      <c r="C95" s="7">
        <f>+D97</f>
        <v>0</v>
      </c>
      <c r="D95" s="6"/>
      <c r="E95" s="14"/>
    </row>
    <row r="96" spans="1:5" x14ac:dyDescent="0.2">
      <c r="A96" s="1" t="s">
        <v>541</v>
      </c>
      <c r="C96" s="7">
        <f>SUM(C9:F9)</f>
        <v>0</v>
      </c>
      <c r="D96" s="6"/>
    </row>
    <row r="97" spans="1:8" x14ac:dyDescent="0.2">
      <c r="A97" s="17" t="s">
        <v>539</v>
      </c>
      <c r="B97" s="17"/>
      <c r="C97" s="12">
        <f>SUM(C95:C96)</f>
        <v>0</v>
      </c>
      <c r="D97" s="12">
        <f>SUM(D95:D96)</f>
        <v>0</v>
      </c>
    </row>
    <row r="98" spans="1:8" x14ac:dyDescent="0.2">
      <c r="C98" s="9"/>
      <c r="D98" s="9"/>
    </row>
    <row r="99" spans="1:8" x14ac:dyDescent="0.2">
      <c r="A99" s="1" t="s">
        <v>542</v>
      </c>
      <c r="C99" s="66">
        <f>'input sheet (1)'!B$2</f>
        <v>2022</v>
      </c>
      <c r="D99" s="66">
        <f>'input sheet (1)'!B$3</f>
        <v>2021</v>
      </c>
    </row>
    <row r="100" spans="1:8" x14ac:dyDescent="0.2">
      <c r="A100" s="1" t="s">
        <v>543</v>
      </c>
      <c r="C100" s="7">
        <f>+D102</f>
        <v>0</v>
      </c>
      <c r="D100" s="6"/>
    </row>
    <row r="101" spans="1:8" x14ac:dyDescent="0.2">
      <c r="A101" s="52" t="s">
        <v>729</v>
      </c>
      <c r="C101" s="6"/>
      <c r="D101" s="6"/>
      <c r="E101" s="58" t="s">
        <v>730</v>
      </c>
    </row>
    <row r="102" spans="1:8" x14ac:dyDescent="0.2">
      <c r="A102" s="17" t="s">
        <v>539</v>
      </c>
      <c r="B102" s="17"/>
      <c r="C102" s="12">
        <f>SUM(C100:C101)</f>
        <v>0</v>
      </c>
      <c r="D102" s="12">
        <f>SUM(D100:D101)</f>
        <v>0</v>
      </c>
    </row>
    <row r="104" spans="1:8" x14ac:dyDescent="0.2">
      <c r="A104" s="105" t="s">
        <v>544</v>
      </c>
      <c r="B104" s="105"/>
      <c r="C104" s="105"/>
      <c r="D104" s="105"/>
    </row>
    <row r="105" spans="1:8" x14ac:dyDescent="0.2">
      <c r="A105" s="105"/>
      <c r="B105" s="105"/>
      <c r="C105" s="105"/>
      <c r="D105" s="105"/>
    </row>
    <row r="106" spans="1:8" ht="15" customHeight="1" x14ac:dyDescent="0.2">
      <c r="A106" s="112" t="s">
        <v>545</v>
      </c>
      <c r="B106" s="112"/>
      <c r="C106" s="112"/>
      <c r="D106" s="112"/>
    </row>
    <row r="107" spans="1:8" x14ac:dyDescent="0.2">
      <c r="A107" s="112"/>
      <c r="B107" s="112"/>
      <c r="C107" s="112"/>
      <c r="D107" s="112"/>
    </row>
    <row r="108" spans="1:8" x14ac:dyDescent="0.2">
      <c r="A108" s="112"/>
      <c r="B108" s="112"/>
      <c r="C108" s="112"/>
      <c r="D108" s="112"/>
    </row>
    <row r="109" spans="1:8" x14ac:dyDescent="0.2">
      <c r="A109" s="112" t="s">
        <v>546</v>
      </c>
      <c r="B109" s="112"/>
      <c r="C109" s="112"/>
      <c r="D109" s="112"/>
    </row>
    <row r="110" spans="1:8" x14ac:dyDescent="0.2">
      <c r="A110" s="112"/>
      <c r="B110" s="112"/>
      <c r="C110" s="112"/>
      <c r="D110" s="112"/>
    </row>
    <row r="111" spans="1:8" x14ac:dyDescent="0.2">
      <c r="A111" s="112"/>
      <c r="B111" s="112"/>
      <c r="C111" s="112"/>
      <c r="D111" s="112"/>
    </row>
    <row r="112" spans="1:8" ht="12.75" customHeight="1" x14ac:dyDescent="0.2">
      <c r="A112" s="110" t="s">
        <v>721</v>
      </c>
      <c r="B112" s="110"/>
      <c r="C112" s="110"/>
      <c r="D112" s="110"/>
      <c r="E112" s="110"/>
      <c r="F112" s="110"/>
      <c r="G112" s="110"/>
      <c r="H112" s="110"/>
    </row>
  </sheetData>
  <mergeCells count="23">
    <mergeCell ref="A112:H112"/>
    <mergeCell ref="A1:D1"/>
    <mergeCell ref="A2:D2"/>
    <mergeCell ref="A3:D4"/>
    <mergeCell ref="E42:G42"/>
    <mergeCell ref="E33:G33"/>
    <mergeCell ref="E39:G39"/>
    <mergeCell ref="E40:G40"/>
    <mergeCell ref="E41:G41"/>
    <mergeCell ref="E38:G38"/>
    <mergeCell ref="E35:G35"/>
    <mergeCell ref="E36:G36"/>
    <mergeCell ref="E37:G37"/>
    <mergeCell ref="E34:G34"/>
    <mergeCell ref="A106:D108"/>
    <mergeCell ref="A109:D111"/>
    <mergeCell ref="A104:D105"/>
    <mergeCell ref="E48:I53"/>
    <mergeCell ref="E43:G43"/>
    <mergeCell ref="E44:G44"/>
    <mergeCell ref="A59:D61"/>
    <mergeCell ref="A67:D69"/>
    <mergeCell ref="A85:D85"/>
  </mergeCells>
  <conditionalFormatting sqref="E33:G45">
    <cfRule type="expression" dxfId="7" priority="1" stopIfTrue="1">
      <formula>NOT(ISERROR(SEARCH("branch with a bank account",E33)))</formula>
    </cfRule>
  </conditionalFormatting>
  <conditionalFormatting sqref="A33:B44">
    <cfRule type="cellIs" dxfId="6" priority="2" stopIfTrue="1" operator="equal">
      <formula>0</formula>
    </cfRule>
  </conditionalFormatting>
  <pageMargins left="0.75" right="0.75" top="1" bottom="1" header="0.5" footer="0.5"/>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49"/>
  <sheetViews>
    <sheetView workbookViewId="0">
      <pane ySplit="8" topLeftCell="A9" activePane="bottomLeft" state="frozen"/>
      <selection pane="bottomLeft" activeCell="A10" sqref="A10"/>
    </sheetView>
  </sheetViews>
  <sheetFormatPr defaultRowHeight="12.75" x14ac:dyDescent="0.2"/>
  <cols>
    <col min="1" max="1" width="40" style="1" customWidth="1"/>
    <col min="2" max="3" width="13.28515625" style="10" customWidth="1"/>
    <col min="4" max="16384" width="9.140625" style="1"/>
  </cols>
  <sheetData>
    <row r="1" spans="1:3" s="92" customFormat="1" ht="15.75" x14ac:dyDescent="0.2">
      <c r="A1" s="119" t="s">
        <v>547</v>
      </c>
      <c r="B1" s="119"/>
      <c r="C1" s="119"/>
    </row>
    <row r="2" spans="1:3" s="92" customFormat="1" ht="15.75" x14ac:dyDescent="0.25">
      <c r="A2" s="120" t="str">
        <f>'input sheet (1)'!B4 &amp; " Liberal Democrats " &amp;'input sheet (1)'!B2 &amp;" accounts"</f>
        <v>(pick from list) Liberal Democrats 2022 accounts</v>
      </c>
      <c r="B2" s="120"/>
      <c r="C2" s="120"/>
    </row>
    <row r="3" spans="1:3" s="92" customFormat="1" ht="15.75" x14ac:dyDescent="0.25">
      <c r="A3" s="104" t="s">
        <v>548</v>
      </c>
      <c r="B3" s="104"/>
      <c r="C3" s="104"/>
    </row>
    <row r="4" spans="1:3" s="93" customFormat="1" ht="15.75" x14ac:dyDescent="0.25">
      <c r="A4" s="113" t="str">
        <f>IF(B47=0,"Congratulations your " &amp; 'input sheet (1)'!B2 &amp; " trial balance balances","Oh dear the  " &amp; 'input sheet (1)'!B2 &amp; "  figures don't balance, check your figures")</f>
        <v>Congratulations your 2022 trial balance balances</v>
      </c>
      <c r="B4" s="114"/>
      <c r="C4" s="115"/>
    </row>
    <row r="5" spans="1:3" s="93" customFormat="1" ht="15.75" x14ac:dyDescent="0.25">
      <c r="A5" s="116"/>
      <c r="B5" s="117"/>
      <c r="C5" s="118"/>
    </row>
    <row r="6" spans="1:3" s="93" customFormat="1" ht="15.75" x14ac:dyDescent="0.25">
      <c r="A6" s="113" t="str">
        <f>IF(C47=0,"Congratulations your " &amp; 'input sheet (1)'!B3 &amp; "  trial balance balances","Oh dear the " &amp; 'input sheet (1)'!B3 &amp; " figures don't balance, check your figures")</f>
        <v>Congratulations your 2021  trial balance balances</v>
      </c>
      <c r="B6" s="114"/>
      <c r="C6" s="115"/>
    </row>
    <row r="7" spans="1:3" s="93" customFormat="1" ht="15.75" x14ac:dyDescent="0.25">
      <c r="A7" s="116"/>
      <c r="B7" s="117"/>
      <c r="C7" s="118"/>
    </row>
    <row r="8" spans="1:3" x14ac:dyDescent="0.2">
      <c r="B8" s="65">
        <f>'input sheet (1)'!B2</f>
        <v>2022</v>
      </c>
      <c r="C8" s="65">
        <f>+'input sheet (1)'!B3</f>
        <v>2021</v>
      </c>
    </row>
    <row r="9" spans="1:3" x14ac:dyDescent="0.2">
      <c r="A9" s="1" t="s">
        <v>409</v>
      </c>
      <c r="B9" s="7">
        <f>-'input sheet (2)'!B6</f>
        <v>0</v>
      </c>
      <c r="C9" s="7">
        <f>-'input sheet (2)'!C6</f>
        <v>0</v>
      </c>
    </row>
    <row r="10" spans="1:3" x14ac:dyDescent="0.2">
      <c r="A10" s="1" t="s">
        <v>412</v>
      </c>
      <c r="B10" s="7">
        <f>-'input sheet (2)'!B11</f>
        <v>0</v>
      </c>
      <c r="C10" s="7">
        <f>-'input sheet (2)'!C11</f>
        <v>0</v>
      </c>
    </row>
    <row r="11" spans="1:3" x14ac:dyDescent="0.2">
      <c r="A11" s="1" t="s">
        <v>549</v>
      </c>
      <c r="B11" s="7">
        <f>-'input sheet (2)'!B70</f>
        <v>0</v>
      </c>
      <c r="C11" s="7">
        <f>-'input sheet (2)'!C70</f>
        <v>0</v>
      </c>
    </row>
    <row r="12" spans="1:3" x14ac:dyDescent="0.2">
      <c r="A12" s="1" t="s">
        <v>415</v>
      </c>
      <c r="B12" s="7">
        <f>-'input sheet (2)'!B19</f>
        <v>0</v>
      </c>
      <c r="C12" s="7">
        <f>-'input sheet (2)'!C19</f>
        <v>0</v>
      </c>
    </row>
    <row r="13" spans="1:3" x14ac:dyDescent="0.2">
      <c r="A13" s="1" t="s">
        <v>420</v>
      </c>
      <c r="B13" s="7">
        <f>-'input sheet (2)'!B29</f>
        <v>0</v>
      </c>
      <c r="C13" s="7">
        <f>-'input sheet (2)'!C29</f>
        <v>0</v>
      </c>
    </row>
    <row r="14" spans="1:3" x14ac:dyDescent="0.2">
      <c r="A14" s="1" t="s">
        <v>424</v>
      </c>
      <c r="B14" s="7">
        <f>-'input sheet (2)'!B36</f>
        <v>0</v>
      </c>
      <c r="C14" s="7">
        <f>-'input sheet (2)'!C36</f>
        <v>0</v>
      </c>
    </row>
    <row r="15" spans="1:3" x14ac:dyDescent="0.2">
      <c r="A15" s="1" t="s">
        <v>426</v>
      </c>
      <c r="B15" s="7">
        <f>-'input sheet (2)'!B41</f>
        <v>0</v>
      </c>
      <c r="C15" s="7">
        <f>-'input sheet (2)'!C41</f>
        <v>0</v>
      </c>
    </row>
    <row r="16" spans="1:3" x14ac:dyDescent="0.2">
      <c r="A16" s="1" t="s">
        <v>550</v>
      </c>
      <c r="B16" s="7">
        <f>-'input sheet (2)'!B52</f>
        <v>0</v>
      </c>
      <c r="C16" s="7">
        <f>-'input sheet (2)'!C52</f>
        <v>0</v>
      </c>
    </row>
    <row r="17" spans="1:3" s="18" customFormat="1" ht="8.25" x14ac:dyDescent="0.15">
      <c r="B17" s="19"/>
      <c r="C17" s="19"/>
    </row>
    <row r="18" spans="1:3" x14ac:dyDescent="0.2">
      <c r="A18" s="1" t="s">
        <v>440</v>
      </c>
      <c r="B18" s="7">
        <f>+'input sheet (3)'!B6</f>
        <v>0</v>
      </c>
      <c r="C18" s="7">
        <f>+'input sheet (3)'!C6</f>
        <v>0</v>
      </c>
    </row>
    <row r="19" spans="1:3" x14ac:dyDescent="0.2">
      <c r="A19" s="1" t="s">
        <v>442</v>
      </c>
      <c r="B19" s="7">
        <f>+'input sheet (3)'!B9</f>
        <v>0</v>
      </c>
      <c r="C19" s="7">
        <f>+'input sheet (3)'!C9</f>
        <v>0</v>
      </c>
    </row>
    <row r="20" spans="1:3" x14ac:dyDescent="0.2">
      <c r="A20" s="1" t="s">
        <v>551</v>
      </c>
      <c r="B20" s="7">
        <f>+'input sheet (3)'!B84</f>
        <v>0</v>
      </c>
      <c r="C20" s="7">
        <f>+'input sheet (3)'!C84</f>
        <v>0</v>
      </c>
    </row>
    <row r="21" spans="1:3" x14ac:dyDescent="0.2">
      <c r="A21" s="1" t="s">
        <v>444</v>
      </c>
      <c r="B21" s="7">
        <f>+'input sheet (3)'!B19</f>
        <v>0</v>
      </c>
      <c r="C21" s="7">
        <f>+'input sheet (3)'!C19</f>
        <v>0</v>
      </c>
    </row>
    <row r="22" spans="1:3" x14ac:dyDescent="0.2">
      <c r="A22" s="1" t="s">
        <v>452</v>
      </c>
      <c r="B22" s="7">
        <f>+'input sheet (3)'!B28</f>
        <v>0</v>
      </c>
      <c r="C22" s="7">
        <f>+'input sheet (3)'!C28</f>
        <v>0</v>
      </c>
    </row>
    <row r="23" spans="1:3" x14ac:dyDescent="0.2">
      <c r="A23" s="1" t="s">
        <v>454</v>
      </c>
      <c r="B23" s="7">
        <f>+'input sheet (3)'!B31</f>
        <v>0</v>
      </c>
      <c r="C23" s="7">
        <f>+'input sheet (3)'!C31</f>
        <v>0</v>
      </c>
    </row>
    <row r="24" spans="1:3" x14ac:dyDescent="0.2">
      <c r="A24" s="1" t="s">
        <v>457</v>
      </c>
      <c r="B24" s="7">
        <f>+'input sheet (3)'!B37</f>
        <v>0</v>
      </c>
      <c r="C24" s="7">
        <f>+'input sheet (3)'!C37</f>
        <v>0</v>
      </c>
    </row>
    <row r="25" spans="1:3" x14ac:dyDescent="0.2">
      <c r="A25" s="1" t="s">
        <v>460</v>
      </c>
      <c r="B25" s="7">
        <f>+'input sheet (3)'!B44</f>
        <v>0</v>
      </c>
      <c r="C25" s="7">
        <f>+'input sheet (3)'!C44</f>
        <v>0</v>
      </c>
    </row>
    <row r="26" spans="1:3" x14ac:dyDescent="0.2">
      <c r="A26" s="1" t="s">
        <v>464</v>
      </c>
      <c r="B26" s="7">
        <f>+'input sheet (3)'!B47</f>
        <v>0</v>
      </c>
      <c r="C26" s="7">
        <f>+'input sheet (3)'!C47</f>
        <v>0</v>
      </c>
    </row>
    <row r="27" spans="1:3" x14ac:dyDescent="0.2">
      <c r="A27" s="1" t="s">
        <v>466</v>
      </c>
      <c r="B27" s="7">
        <f>+'input sheet (3)'!D57</f>
        <v>0</v>
      </c>
      <c r="C27" s="7">
        <f>+'input sheet (3)'!E57</f>
        <v>0</v>
      </c>
    </row>
    <row r="28" spans="1:3" x14ac:dyDescent="0.2">
      <c r="A28" s="1" t="s">
        <v>550</v>
      </c>
      <c r="B28" s="7">
        <f>+'input sheet (3)'!B66</f>
        <v>0</v>
      </c>
      <c r="C28" s="7">
        <f>+'input sheet (3)'!C66</f>
        <v>0</v>
      </c>
    </row>
    <row r="29" spans="1:3" s="18" customFormat="1" ht="8.25" x14ac:dyDescent="0.15">
      <c r="B29" s="19"/>
      <c r="C29" s="19"/>
    </row>
    <row r="30" spans="1:3" x14ac:dyDescent="0.2">
      <c r="A30" s="1" t="s">
        <v>486</v>
      </c>
      <c r="B30" s="7">
        <f>+'input sheet (4)'!C18</f>
        <v>0</v>
      </c>
      <c r="C30" s="7">
        <f>+'input sheet (4)'!C17</f>
        <v>0</v>
      </c>
    </row>
    <row r="31" spans="1:3" x14ac:dyDescent="0.2">
      <c r="A31" s="1" t="s">
        <v>552</v>
      </c>
      <c r="B31" s="7">
        <f>+'input sheet (4)'!D18</f>
        <v>0</v>
      </c>
      <c r="C31" s="7">
        <f>+'input sheet (4)'!D17</f>
        <v>0</v>
      </c>
    </row>
    <row r="32" spans="1:3" x14ac:dyDescent="0.2">
      <c r="A32" s="1" t="s">
        <v>553</v>
      </c>
      <c r="B32" s="7">
        <f>+'input sheet (4)'!E18</f>
        <v>0</v>
      </c>
      <c r="C32" s="7">
        <f>+'input sheet (4)'!E17</f>
        <v>0</v>
      </c>
    </row>
    <row r="33" spans="1:3" x14ac:dyDescent="0.2">
      <c r="A33" s="1" t="s">
        <v>489</v>
      </c>
      <c r="B33" s="7">
        <f>+'input sheet (4)'!F18</f>
        <v>0</v>
      </c>
      <c r="C33" s="7">
        <f>+'input sheet (4)'!F17</f>
        <v>0</v>
      </c>
    </row>
    <row r="34" spans="1:3" s="18" customFormat="1" ht="8.25" x14ac:dyDescent="0.15">
      <c r="B34" s="19"/>
      <c r="C34" s="19"/>
    </row>
    <row r="35" spans="1:3" x14ac:dyDescent="0.2">
      <c r="A35" s="1" t="s">
        <v>554</v>
      </c>
      <c r="B35" s="7">
        <f>+'input sheet (4)'!C46</f>
        <v>0</v>
      </c>
      <c r="C35" s="7">
        <f>+'input sheet (4)'!D46</f>
        <v>0</v>
      </c>
    </row>
    <row r="36" spans="1:3" x14ac:dyDescent="0.2">
      <c r="A36" s="1" t="s">
        <v>506</v>
      </c>
      <c r="B36" s="7">
        <f>+'input sheet (4)'!C53</f>
        <v>0</v>
      </c>
      <c r="C36" s="7">
        <f>+'input sheet (4)'!D53</f>
        <v>0</v>
      </c>
    </row>
    <row r="37" spans="1:3" x14ac:dyDescent="0.2">
      <c r="A37" s="1" t="s">
        <v>555</v>
      </c>
      <c r="B37" s="7">
        <f>+'input sheet (4)'!C58</f>
        <v>0</v>
      </c>
      <c r="C37" s="7">
        <f>+'input sheet (4)'!D58</f>
        <v>0</v>
      </c>
    </row>
    <row r="38" spans="1:3" s="18" customFormat="1" ht="8.25" x14ac:dyDescent="0.15">
      <c r="B38" s="19"/>
      <c r="C38" s="19"/>
    </row>
    <row r="39" spans="1:3" x14ac:dyDescent="0.2">
      <c r="A39" s="1" t="s">
        <v>556</v>
      </c>
      <c r="B39" s="7">
        <f>-+'input sheet (4)'!C66</f>
        <v>0</v>
      </c>
      <c r="C39" s="7">
        <f>-+'input sheet (4)'!D66</f>
        <v>0</v>
      </c>
    </row>
    <row r="40" spans="1:3" x14ac:dyDescent="0.2">
      <c r="A40" s="1" t="s">
        <v>557</v>
      </c>
      <c r="B40" s="7">
        <f>-'input sheet (4)'!C75</f>
        <v>0</v>
      </c>
      <c r="C40" s="7">
        <f>-'input sheet (4)'!D75</f>
        <v>0</v>
      </c>
    </row>
    <row r="41" spans="1:3" s="18" customFormat="1" ht="8.25" x14ac:dyDescent="0.15">
      <c r="B41" s="19"/>
      <c r="C41" s="19"/>
    </row>
    <row r="42" spans="1:3" x14ac:dyDescent="0.2">
      <c r="A42" s="1" t="s">
        <v>558</v>
      </c>
      <c r="B42" s="7">
        <f>-'input sheet (4)'!C90</f>
        <v>0</v>
      </c>
      <c r="C42" s="7">
        <f>-'input sheet (4)'!D90</f>
        <v>0</v>
      </c>
    </row>
    <row r="43" spans="1:3" x14ac:dyDescent="0.2">
      <c r="A43" s="52" t="s">
        <v>726</v>
      </c>
      <c r="B43" s="7">
        <f>+'input sheet (4)'!C101</f>
        <v>0</v>
      </c>
      <c r="C43" s="7">
        <f>+'input sheet (4)'!D101</f>
        <v>0</v>
      </c>
    </row>
    <row r="44" spans="1:3" x14ac:dyDescent="0.2">
      <c r="A44" s="1" t="s">
        <v>559</v>
      </c>
      <c r="B44" s="7">
        <f>-'input sheet (4)'!C97</f>
        <v>0</v>
      </c>
      <c r="C44" s="7">
        <f>-'input sheet (4)'!D97</f>
        <v>0</v>
      </c>
    </row>
    <row r="45" spans="1:3" x14ac:dyDescent="0.2">
      <c r="A45" s="1" t="s">
        <v>560</v>
      </c>
      <c r="B45" s="7">
        <f>-'input sheet (4)'!C102</f>
        <v>0</v>
      </c>
      <c r="C45" s="7">
        <f>-'input sheet (4)'!D102</f>
        <v>0</v>
      </c>
    </row>
    <row r="46" spans="1:3" s="18" customFormat="1" ht="8.25" x14ac:dyDescent="0.15">
      <c r="B46" s="19"/>
      <c r="C46" s="19"/>
    </row>
    <row r="47" spans="1:3" ht="13.5" thickBot="1" x14ac:dyDescent="0.25">
      <c r="B47" s="20">
        <f>ROUND(SUM(B9:B46),2)</f>
        <v>0</v>
      </c>
      <c r="C47" s="20">
        <f>ROUND(SUM(C9:C46),2)</f>
        <v>0</v>
      </c>
    </row>
    <row r="48" spans="1:3" ht="13.5" thickTop="1" x14ac:dyDescent="0.2"/>
    <row r="49" spans="2:3" x14ac:dyDescent="0.2">
      <c r="B49" s="21"/>
      <c r="C49" s="21"/>
    </row>
  </sheetData>
  <mergeCells count="5">
    <mergeCell ref="A6:C7"/>
    <mergeCell ref="A1:C1"/>
    <mergeCell ref="A2:C2"/>
    <mergeCell ref="A3:C3"/>
    <mergeCell ref="A4:C5"/>
  </mergeCells>
  <pageMargins left="0.75" right="0.75" top="1" bottom="1" header="0.5" footer="0.5"/>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2:F292"/>
  <sheetViews>
    <sheetView workbookViewId="0">
      <selection activeCell="D7" sqref="D7"/>
    </sheetView>
  </sheetViews>
  <sheetFormatPr defaultRowHeight="12.75" x14ac:dyDescent="0.2"/>
  <cols>
    <col min="1" max="1" width="49.7109375" style="23" customWidth="1"/>
    <col min="2" max="2" width="10.7109375" style="22" customWidth="1"/>
    <col min="3" max="4" width="10.7109375" style="24" customWidth="1"/>
    <col min="5" max="5" width="10.7109375" style="22" customWidth="1"/>
    <col min="6" max="6" width="1.7109375" style="22" customWidth="1"/>
    <col min="7" max="16384" width="9.140625" style="22"/>
  </cols>
  <sheetData>
    <row r="12" spans="1:5" ht="23.25" x14ac:dyDescent="0.2">
      <c r="A12" s="144" t="str">
        <f>'input sheet (1)'!B4 &amp; " Liberal Democrats"</f>
        <v>(pick from list) Liberal Democrats</v>
      </c>
      <c r="B12" s="144"/>
      <c r="C12" s="144"/>
      <c r="D12" s="144"/>
      <c r="E12" s="144"/>
    </row>
    <row r="13" spans="1:5" ht="23.25" x14ac:dyDescent="0.2">
      <c r="A13" s="145" t="str">
        <f>"Accounts for the Year Ended 31st December " &amp; 'input sheet (1)'!B2</f>
        <v>Accounts for the Year Ended 31st December 2022</v>
      </c>
      <c r="B13" s="145"/>
      <c r="C13" s="145"/>
      <c r="D13" s="145"/>
      <c r="E13" s="145"/>
    </row>
    <row r="16" spans="1:5" ht="15" customHeight="1" x14ac:dyDescent="0.2">
      <c r="A16" s="25" t="s">
        <v>702</v>
      </c>
      <c r="B16" s="26"/>
      <c r="C16" s="26"/>
      <c r="D16" s="26"/>
      <c r="E16" s="26"/>
    </row>
    <row r="18" spans="1:5" ht="15" x14ac:dyDescent="0.2">
      <c r="A18" s="25" t="s">
        <v>6</v>
      </c>
    </row>
    <row r="19" spans="1:5" ht="15" x14ac:dyDescent="0.2">
      <c r="A19" s="27" t="s">
        <v>561</v>
      </c>
      <c r="B19" s="28" t="s">
        <v>562</v>
      </c>
    </row>
    <row r="20" spans="1:5" x14ac:dyDescent="0.2">
      <c r="A20" s="23" t="str">
        <f>IF('input sheet (1)'!A9&lt;&gt;"(name)",'input sheet (1)'!A9,"-")</f>
        <v>-</v>
      </c>
      <c r="B20" s="23" t="str">
        <f>IF('input sheet (1)'!A9&lt;&gt;"(name)",'input sheet (1)'!B9,"-")</f>
        <v>-</v>
      </c>
    </row>
    <row r="21" spans="1:5" x14ac:dyDescent="0.2">
      <c r="A21" s="23" t="str">
        <f>IF('input sheet (1)'!A10&lt;&gt;"(name)",'input sheet (1)'!A10,"-")</f>
        <v>-</v>
      </c>
      <c r="B21" s="23" t="str">
        <f>IF('input sheet (1)'!A10&lt;&gt;"(name)",'input sheet (1)'!B10,"-")</f>
        <v>-</v>
      </c>
    </row>
    <row r="22" spans="1:5" x14ac:dyDescent="0.2">
      <c r="A22" s="23" t="str">
        <f>IF('input sheet (1)'!A12&lt;&gt;"(number)",'input sheet (1)'!A12 &amp; " Councillors on " &amp; 'input sheet (1)'!B12 &amp; " Council","-")</f>
        <v>-</v>
      </c>
      <c r="B22" s="29"/>
    </row>
    <row r="23" spans="1:5" x14ac:dyDescent="0.2">
      <c r="A23" s="23" t="str">
        <f>IF('input sheet (1)'!A13&lt;&gt;"(number)",'input sheet (1)'!A13 &amp; " Councillors on " &amp; 'input sheet (1)'!B13 &amp; " Council","-")</f>
        <v>-</v>
      </c>
      <c r="B23" s="29"/>
    </row>
    <row r="24" spans="1:5" x14ac:dyDescent="0.2">
      <c r="A24" s="23" t="str">
        <f>IF('input sheet (1)'!A14&lt;&gt;"(number)",'input sheet (1)'!A14 &amp; " Councillors on " &amp; 'input sheet (1)'!B14 &amp; " Council","-")</f>
        <v>-</v>
      </c>
      <c r="B24" s="29"/>
    </row>
    <row r="25" spans="1:5" x14ac:dyDescent="0.2">
      <c r="A25" s="23" t="str">
        <f>IF('input sheet (1)'!A15&lt;&gt;"(number)",'input sheet (1)'!A15 &amp; " Councillors on " &amp; 'input sheet (1)'!B15 &amp; " Council","-")</f>
        <v>-</v>
      </c>
    </row>
    <row r="26" spans="1:5" ht="15" x14ac:dyDescent="0.2">
      <c r="A26" s="25" t="s">
        <v>19</v>
      </c>
    </row>
    <row r="27" spans="1:5" x14ac:dyDescent="0.2">
      <c r="A27" s="146" t="s">
        <v>563</v>
      </c>
      <c r="B27" s="146"/>
      <c r="C27" s="146"/>
      <c r="D27" s="146"/>
      <c r="E27" s="146"/>
    </row>
    <row r="28" spans="1:5" ht="15" x14ac:dyDescent="0.2">
      <c r="A28" s="27" t="s">
        <v>561</v>
      </c>
      <c r="B28" s="28" t="s">
        <v>562</v>
      </c>
    </row>
    <row r="29" spans="1:5" x14ac:dyDescent="0.2">
      <c r="A29" s="59" t="str">
        <f>+'input sheet (1)'!A17</f>
        <v>(name)</v>
      </c>
      <c r="B29" s="29" t="s">
        <v>564</v>
      </c>
    </row>
    <row r="30" spans="1:5" x14ac:dyDescent="0.2">
      <c r="A30" s="59" t="str">
        <f>+'input sheet (1)'!A18</f>
        <v>(name)</v>
      </c>
      <c r="B30" s="29" t="s">
        <v>565</v>
      </c>
    </row>
    <row r="32" spans="1:5" ht="15" x14ac:dyDescent="0.2">
      <c r="A32" s="25" t="s">
        <v>28</v>
      </c>
    </row>
    <row r="33" spans="1:5" x14ac:dyDescent="0.2">
      <c r="A33" s="23" t="str">
        <f>IF('input sheet (1)'!B23&gt;0,"The" &amp; 'input sheet (1)'!B4 &amp; " Liberal Democrats are responsible for " &amp; 'input sheet (1)'!B23 &amp; " branches","There are no branches")</f>
        <v>There are no branches</v>
      </c>
    </row>
    <row r="34" spans="1:5" x14ac:dyDescent="0.2">
      <c r="A34" s="146" t="str">
        <f>IF('input sheet (1)'!B23=0,"-","Income reveived and expenditure incurred by those branches have been included in these accounts.")</f>
        <v>-</v>
      </c>
      <c r="B34" s="146"/>
      <c r="C34" s="146"/>
      <c r="D34" s="146"/>
      <c r="E34" s="146"/>
    </row>
    <row r="35" spans="1:5" x14ac:dyDescent="0.2">
      <c r="A35" s="30"/>
      <c r="B35" s="30"/>
      <c r="C35" s="30"/>
      <c r="D35" s="30"/>
      <c r="E35" s="30"/>
    </row>
    <row r="36" spans="1:5" ht="15" x14ac:dyDescent="0.2">
      <c r="A36" s="25" t="s">
        <v>566</v>
      </c>
      <c r="B36" s="30"/>
      <c r="C36" s="30"/>
      <c r="D36" s="30"/>
      <c r="E36" s="30"/>
    </row>
    <row r="37" spans="1:5" x14ac:dyDescent="0.2">
      <c r="A37" s="23" t="str">
        <f>"This statement of accounts uses " &amp; 'input sheet (1)'!B39 &amp;  " accounting method."</f>
        <v>This statement of accounts uses (pick from list) accounting method.</v>
      </c>
      <c r="B37" s="30"/>
      <c r="C37" s="30"/>
      <c r="D37" s="30"/>
      <c r="E37" s="30"/>
    </row>
    <row r="39" spans="1:5" x14ac:dyDescent="0.2">
      <c r="A39" s="138" t="str">
        <f>+A12</f>
        <v>(pick from list) Liberal Democrats</v>
      </c>
      <c r="B39" s="138"/>
      <c r="C39" s="138"/>
      <c r="D39" s="138"/>
    </row>
    <row r="40" spans="1:5" x14ac:dyDescent="0.2">
      <c r="A40" s="122" t="str">
        <f>"Accounts for the Year Ended 31st December " &amp; 'input sheet (1)'!B2</f>
        <v>Accounts for the Year Ended 31st December 2022</v>
      </c>
      <c r="B40" s="122"/>
      <c r="C40" s="122"/>
      <c r="D40" s="122"/>
    </row>
    <row r="41" spans="1:5" ht="15" x14ac:dyDescent="0.2">
      <c r="A41" s="25"/>
    </row>
    <row r="42" spans="1:5" ht="15" x14ac:dyDescent="0.2">
      <c r="A42" s="27" t="s">
        <v>567</v>
      </c>
    </row>
    <row r="43" spans="1:5" x14ac:dyDescent="0.2">
      <c r="A43" s="147" t="s">
        <v>712</v>
      </c>
      <c r="B43" s="147"/>
      <c r="C43" s="147"/>
      <c r="D43" s="147"/>
      <c r="E43" s="147"/>
    </row>
    <row r="44" spans="1:5" x14ac:dyDescent="0.2">
      <c r="A44" s="147"/>
      <c r="B44" s="147"/>
      <c r="C44" s="147"/>
      <c r="D44" s="147"/>
      <c r="E44" s="147"/>
    </row>
    <row r="45" spans="1:5" x14ac:dyDescent="0.2">
      <c r="A45" s="147"/>
      <c r="B45" s="147"/>
      <c r="C45" s="147"/>
      <c r="D45" s="147"/>
      <c r="E45" s="147"/>
    </row>
    <row r="46" spans="1:5" x14ac:dyDescent="0.2">
      <c r="A46" s="147"/>
      <c r="B46" s="147"/>
      <c r="C46" s="147"/>
      <c r="D46" s="147"/>
      <c r="E46" s="147"/>
    </row>
    <row r="47" spans="1:5" ht="15" x14ac:dyDescent="0.2">
      <c r="A47" s="27" t="s">
        <v>568</v>
      </c>
    </row>
    <row r="48" spans="1:5" ht="12.75" customHeight="1" x14ac:dyDescent="0.2">
      <c r="A48" s="147" t="s">
        <v>713</v>
      </c>
      <c r="B48" s="147"/>
      <c r="C48" s="147"/>
      <c r="D48" s="147"/>
      <c r="E48" s="147"/>
    </row>
    <row r="49" spans="1:5" x14ac:dyDescent="0.2">
      <c r="A49" s="147"/>
      <c r="B49" s="147"/>
      <c r="C49" s="147"/>
      <c r="D49" s="147"/>
      <c r="E49" s="147"/>
    </row>
    <row r="50" spans="1:5" x14ac:dyDescent="0.2">
      <c r="A50" s="147"/>
      <c r="B50" s="147"/>
      <c r="C50" s="147"/>
      <c r="D50" s="147"/>
      <c r="E50" s="147"/>
    </row>
    <row r="51" spans="1:5" x14ac:dyDescent="0.2">
      <c r="A51" s="147"/>
      <c r="B51" s="147"/>
      <c r="C51" s="147"/>
      <c r="D51" s="147"/>
      <c r="E51" s="147"/>
    </row>
    <row r="52" spans="1:5" ht="15" x14ac:dyDescent="0.2">
      <c r="A52" s="27" t="s">
        <v>569</v>
      </c>
    </row>
    <row r="53" spans="1:5" ht="12.75" customHeight="1" x14ac:dyDescent="0.2">
      <c r="A53" s="147" t="s">
        <v>714</v>
      </c>
      <c r="B53" s="147"/>
      <c r="C53" s="147"/>
      <c r="D53" s="147"/>
      <c r="E53" s="147"/>
    </row>
    <row r="54" spans="1:5" x14ac:dyDescent="0.2">
      <c r="A54" s="147"/>
      <c r="B54" s="147"/>
      <c r="C54" s="147"/>
      <c r="D54" s="147"/>
      <c r="E54" s="147"/>
    </row>
    <row r="55" spans="1:5" x14ac:dyDescent="0.2">
      <c r="A55" s="147"/>
      <c r="B55" s="147"/>
      <c r="C55" s="147"/>
      <c r="D55" s="147"/>
      <c r="E55" s="147"/>
    </row>
    <row r="56" spans="1:5" x14ac:dyDescent="0.2">
      <c r="A56" s="147"/>
      <c r="B56" s="147"/>
      <c r="C56" s="147"/>
      <c r="D56" s="147"/>
      <c r="E56" s="147"/>
    </row>
    <row r="57" spans="1:5" x14ac:dyDescent="0.2">
      <c r="A57" s="22"/>
    </row>
    <row r="58" spans="1:5" ht="15" x14ac:dyDescent="0.2">
      <c r="A58" s="27" t="s">
        <v>570</v>
      </c>
    </row>
    <row r="59" spans="1:5" ht="12.75" customHeight="1" x14ac:dyDescent="0.2">
      <c r="A59" s="147" t="s">
        <v>715</v>
      </c>
      <c r="B59" s="147"/>
      <c r="C59" s="147"/>
      <c r="D59" s="147"/>
      <c r="E59" s="147"/>
    </row>
    <row r="60" spans="1:5" x14ac:dyDescent="0.2">
      <c r="A60" s="147"/>
      <c r="B60" s="147"/>
      <c r="C60" s="147"/>
      <c r="D60" s="147"/>
      <c r="E60" s="147"/>
    </row>
    <row r="61" spans="1:5" x14ac:dyDescent="0.2">
      <c r="A61" s="147"/>
      <c r="B61" s="147"/>
      <c r="C61" s="147"/>
      <c r="D61" s="147"/>
      <c r="E61" s="147"/>
    </row>
    <row r="62" spans="1:5" x14ac:dyDescent="0.2">
      <c r="A62" s="147"/>
      <c r="B62" s="147"/>
      <c r="C62" s="147"/>
      <c r="D62" s="147"/>
      <c r="E62" s="147"/>
    </row>
    <row r="63" spans="1:5" ht="15" x14ac:dyDescent="0.2">
      <c r="A63" s="25"/>
    </row>
    <row r="64" spans="1:5" x14ac:dyDescent="0.2">
      <c r="A64" s="138" t="str">
        <f>+A$12</f>
        <v>(pick from list) Liberal Democrats</v>
      </c>
      <c r="B64" s="138"/>
      <c r="C64" s="138"/>
      <c r="D64" s="138"/>
    </row>
    <row r="65" spans="1:4" x14ac:dyDescent="0.2">
      <c r="A65" s="122" t="str">
        <f>+A$13</f>
        <v>Accounts for the Year Ended 31st December 2022</v>
      </c>
      <c r="B65" s="122"/>
      <c r="C65" s="122"/>
      <c r="D65" s="122"/>
    </row>
    <row r="66" spans="1:4" x14ac:dyDescent="0.2">
      <c r="A66" s="122" t="s">
        <v>571</v>
      </c>
      <c r="B66" s="122"/>
      <c r="C66" s="122"/>
      <c r="D66" s="122"/>
    </row>
    <row r="67" spans="1:4" x14ac:dyDescent="0.2">
      <c r="B67" s="22" t="s">
        <v>572</v>
      </c>
      <c r="C67" s="64">
        <f>'input sheet (1)'!B2</f>
        <v>2022</v>
      </c>
      <c r="D67" s="64">
        <f>'input sheet (1)'!B3</f>
        <v>2021</v>
      </c>
    </row>
    <row r="68" spans="1:4" ht="15" x14ac:dyDescent="0.2">
      <c r="A68" s="25" t="s">
        <v>573</v>
      </c>
      <c r="C68" s="31"/>
      <c r="D68" s="31"/>
    </row>
    <row r="69" spans="1:4" x14ac:dyDescent="0.2">
      <c r="A69" s="23" t="s">
        <v>409</v>
      </c>
      <c r="B69" s="22">
        <v>1</v>
      </c>
      <c r="C69" s="32">
        <f>-'trial balance'!B9</f>
        <v>0</v>
      </c>
      <c r="D69" s="32">
        <f>-'trial balance'!C9</f>
        <v>0</v>
      </c>
    </row>
    <row r="70" spans="1:4" x14ac:dyDescent="0.2">
      <c r="A70" s="23" t="s">
        <v>411</v>
      </c>
      <c r="B70" s="22">
        <v>2</v>
      </c>
      <c r="C70" s="32">
        <v>0</v>
      </c>
      <c r="D70" s="32">
        <v>0</v>
      </c>
    </row>
    <row r="71" spans="1:4" x14ac:dyDescent="0.2">
      <c r="A71" s="23" t="s">
        <v>412</v>
      </c>
      <c r="B71" s="22">
        <v>3</v>
      </c>
      <c r="C71" s="32">
        <f>-'trial balance'!B10</f>
        <v>0</v>
      </c>
      <c r="D71" s="32">
        <f>-'trial balance'!C10</f>
        <v>0</v>
      </c>
    </row>
    <row r="72" spans="1:4" x14ac:dyDescent="0.2">
      <c r="A72" s="23" t="s">
        <v>549</v>
      </c>
      <c r="B72" s="22">
        <v>4</v>
      </c>
      <c r="C72" s="32">
        <f>-'trial balance'!B11</f>
        <v>0</v>
      </c>
      <c r="D72" s="32">
        <f>-'trial balance'!C11</f>
        <v>0</v>
      </c>
    </row>
    <row r="73" spans="1:4" x14ac:dyDescent="0.2">
      <c r="A73" s="23" t="s">
        <v>415</v>
      </c>
      <c r="B73" s="22">
        <v>5</v>
      </c>
      <c r="C73" s="32">
        <f>-'trial balance'!B12</f>
        <v>0</v>
      </c>
      <c r="D73" s="32">
        <f>-'trial balance'!C12</f>
        <v>0</v>
      </c>
    </row>
    <row r="74" spans="1:4" x14ac:dyDescent="0.2">
      <c r="A74" s="23" t="s">
        <v>420</v>
      </c>
      <c r="B74" s="22">
        <v>6</v>
      </c>
      <c r="C74" s="32">
        <f>-'trial balance'!B13</f>
        <v>0</v>
      </c>
      <c r="D74" s="32">
        <f>-'trial balance'!C13</f>
        <v>0</v>
      </c>
    </row>
    <row r="75" spans="1:4" x14ac:dyDescent="0.2">
      <c r="A75" s="23" t="s">
        <v>424</v>
      </c>
      <c r="B75" s="22">
        <v>7</v>
      </c>
      <c r="C75" s="32">
        <f>-'trial balance'!B14</f>
        <v>0</v>
      </c>
      <c r="D75" s="32">
        <f>-'trial balance'!C14</f>
        <v>0</v>
      </c>
    </row>
    <row r="76" spans="1:4" x14ac:dyDescent="0.2">
      <c r="A76" s="23" t="s">
        <v>426</v>
      </c>
      <c r="B76" s="22">
        <v>8</v>
      </c>
      <c r="C76" s="32">
        <f>-'trial balance'!B15</f>
        <v>0</v>
      </c>
      <c r="D76" s="32">
        <f>-'trial balance'!C15</f>
        <v>0</v>
      </c>
    </row>
    <row r="77" spans="1:4" x14ac:dyDescent="0.2">
      <c r="A77" s="23" t="s">
        <v>550</v>
      </c>
      <c r="B77" s="22">
        <v>9</v>
      </c>
      <c r="C77" s="32">
        <f>-'trial balance'!B16</f>
        <v>0</v>
      </c>
      <c r="D77" s="32">
        <f>-'trial balance'!C16</f>
        <v>0</v>
      </c>
    </row>
    <row r="78" spans="1:4" x14ac:dyDescent="0.2">
      <c r="C78" s="32"/>
      <c r="D78" s="32"/>
    </row>
    <row r="79" spans="1:4" ht="13.5" thickBot="1" x14ac:dyDescent="0.25">
      <c r="A79" s="23" t="s">
        <v>574</v>
      </c>
      <c r="C79" s="33">
        <f>SUM(C68:C78)</f>
        <v>0</v>
      </c>
      <c r="D79" s="33">
        <f>SUM(D68:D78)</f>
        <v>0</v>
      </c>
    </row>
    <row r="80" spans="1:4" x14ac:dyDescent="0.2">
      <c r="C80" s="32"/>
      <c r="D80" s="32"/>
    </row>
    <row r="81" spans="1:4" ht="15" x14ac:dyDescent="0.2">
      <c r="A81" s="25" t="s">
        <v>575</v>
      </c>
      <c r="C81" s="32"/>
      <c r="D81" s="32"/>
    </row>
    <row r="82" spans="1:4" x14ac:dyDescent="0.2">
      <c r="A82" s="23" t="s">
        <v>440</v>
      </c>
      <c r="B82" s="22" t="s">
        <v>535</v>
      </c>
      <c r="C82" s="32">
        <f>+'trial balance'!B18</f>
        <v>0</v>
      </c>
      <c r="D82" s="32">
        <f>+'trial balance'!C18</f>
        <v>0</v>
      </c>
    </row>
    <row r="83" spans="1:4" x14ac:dyDescent="0.2">
      <c r="A83" s="23" t="s">
        <v>442</v>
      </c>
      <c r="B83" s="22" t="s">
        <v>535</v>
      </c>
      <c r="C83" s="32">
        <f>+'trial balance'!B19</f>
        <v>0</v>
      </c>
      <c r="D83" s="32">
        <f>+'trial balance'!C19</f>
        <v>0</v>
      </c>
    </row>
    <row r="84" spans="1:4" x14ac:dyDescent="0.2">
      <c r="A84" s="23" t="s">
        <v>551</v>
      </c>
      <c r="B84" s="22">
        <v>4</v>
      </c>
      <c r="C84" s="32">
        <f>+'trial balance'!B20</f>
        <v>0</v>
      </c>
      <c r="D84" s="32">
        <f>+'trial balance'!C20</f>
        <v>0</v>
      </c>
    </row>
    <row r="85" spans="1:4" x14ac:dyDescent="0.2">
      <c r="A85" s="23" t="s">
        <v>444</v>
      </c>
      <c r="B85" s="22">
        <v>10</v>
      </c>
      <c r="C85" s="32">
        <f>+'trial balance'!B21</f>
        <v>0</v>
      </c>
      <c r="D85" s="32">
        <f>+'trial balance'!C21</f>
        <v>0</v>
      </c>
    </row>
    <row r="86" spans="1:4" x14ac:dyDescent="0.2">
      <c r="A86" s="23" t="s">
        <v>452</v>
      </c>
      <c r="B86" s="22">
        <v>7</v>
      </c>
      <c r="C86" s="32">
        <f>+'trial balance'!B22</f>
        <v>0</v>
      </c>
      <c r="D86" s="32">
        <f>+'trial balance'!C22</f>
        <v>0</v>
      </c>
    </row>
    <row r="87" spans="1:4" x14ac:dyDescent="0.2">
      <c r="A87" s="23" t="s">
        <v>454</v>
      </c>
      <c r="B87" s="22" t="s">
        <v>535</v>
      </c>
      <c r="C87" s="32">
        <f>+'trial balance'!B23</f>
        <v>0</v>
      </c>
      <c r="D87" s="32">
        <f>+'trial balance'!C23</f>
        <v>0</v>
      </c>
    </row>
    <row r="88" spans="1:4" x14ac:dyDescent="0.2">
      <c r="A88" s="23" t="s">
        <v>457</v>
      </c>
      <c r="B88" s="22">
        <v>5</v>
      </c>
      <c r="C88" s="32">
        <f>+'trial balance'!B24</f>
        <v>0</v>
      </c>
      <c r="D88" s="32">
        <f>+'trial balance'!C24</f>
        <v>0</v>
      </c>
    </row>
    <row r="89" spans="1:4" x14ac:dyDescent="0.2">
      <c r="A89" s="23" t="s">
        <v>460</v>
      </c>
      <c r="B89" s="22">
        <v>11</v>
      </c>
      <c r="C89" s="32">
        <f>+'trial balance'!B25</f>
        <v>0</v>
      </c>
      <c r="D89" s="32">
        <f>+'trial balance'!C25</f>
        <v>0</v>
      </c>
    </row>
    <row r="90" spans="1:4" x14ac:dyDescent="0.2">
      <c r="A90" s="23" t="s">
        <v>464</v>
      </c>
      <c r="B90" s="22">
        <v>12</v>
      </c>
      <c r="C90" s="32">
        <f>+'trial balance'!B26</f>
        <v>0</v>
      </c>
      <c r="D90" s="32">
        <f>+'trial balance'!C26</f>
        <v>0</v>
      </c>
    </row>
    <row r="91" spans="1:4" x14ac:dyDescent="0.2">
      <c r="A91" s="23" t="s">
        <v>673</v>
      </c>
      <c r="B91" s="22">
        <v>15</v>
      </c>
      <c r="C91" s="32">
        <f>+'trial balance'!B27</f>
        <v>0</v>
      </c>
      <c r="D91" s="32">
        <f>+'trial balance'!C27</f>
        <v>0</v>
      </c>
    </row>
    <row r="92" spans="1:4" x14ac:dyDescent="0.2">
      <c r="A92" s="23" t="s">
        <v>550</v>
      </c>
      <c r="B92" s="22">
        <v>9</v>
      </c>
      <c r="C92" s="32">
        <f>+'trial balance'!B28</f>
        <v>0</v>
      </c>
      <c r="D92" s="32">
        <f>+'trial balance'!C28</f>
        <v>0</v>
      </c>
    </row>
    <row r="93" spans="1:4" x14ac:dyDescent="0.2">
      <c r="C93" s="32"/>
      <c r="D93" s="32"/>
    </row>
    <row r="94" spans="1:4" ht="13.5" thickBot="1" x14ac:dyDescent="0.25">
      <c r="A94" s="23" t="s">
        <v>576</v>
      </c>
      <c r="C94" s="33">
        <f>SUM(C81:C93)</f>
        <v>0</v>
      </c>
      <c r="D94" s="33">
        <f>SUM(D81:D93)</f>
        <v>0</v>
      </c>
    </row>
    <row r="95" spans="1:4" x14ac:dyDescent="0.2">
      <c r="C95" s="32"/>
      <c r="D95" s="32"/>
    </row>
    <row r="96" spans="1:4" ht="13.5" thickBot="1" x14ac:dyDescent="0.25">
      <c r="A96" s="23" t="s">
        <v>577</v>
      </c>
      <c r="C96" s="33">
        <f>ROUND(+C79-C94,2)</f>
        <v>0</v>
      </c>
      <c r="D96" s="33">
        <f>ROUND(+D79-D94,2)</f>
        <v>0</v>
      </c>
    </row>
    <row r="98" spans="1:4" x14ac:dyDescent="0.2">
      <c r="A98" s="138" t="str">
        <f>+A$12</f>
        <v>(pick from list) Liberal Democrats</v>
      </c>
      <c r="B98" s="138"/>
      <c r="C98" s="138"/>
      <c r="D98" s="138"/>
    </row>
    <row r="99" spans="1:4" x14ac:dyDescent="0.2">
      <c r="A99" s="122" t="str">
        <f>+A$13</f>
        <v>Accounts for the Year Ended 31st December 2022</v>
      </c>
      <c r="B99" s="122"/>
      <c r="C99" s="122"/>
      <c r="D99" s="122"/>
    </row>
    <row r="100" spans="1:4" x14ac:dyDescent="0.2">
      <c r="A100" s="122" t="s">
        <v>578</v>
      </c>
      <c r="B100" s="122"/>
      <c r="C100" s="122"/>
      <c r="D100" s="122"/>
    </row>
    <row r="101" spans="1:4" x14ac:dyDescent="0.2">
      <c r="B101" s="22" t="s">
        <v>572</v>
      </c>
      <c r="C101" s="64">
        <f>+C$67</f>
        <v>2022</v>
      </c>
      <c r="D101" s="64">
        <f>+D$67</f>
        <v>2021</v>
      </c>
    </row>
    <row r="102" spans="1:4" ht="15" x14ac:dyDescent="0.2">
      <c r="A102" s="25" t="s">
        <v>579</v>
      </c>
      <c r="C102" s="31"/>
      <c r="D102" s="31"/>
    </row>
    <row r="103" spans="1:4" x14ac:dyDescent="0.2">
      <c r="A103" s="23" t="s">
        <v>486</v>
      </c>
      <c r="B103" s="22">
        <v>12</v>
      </c>
      <c r="C103" s="32">
        <f>+'trial balance'!B30</f>
        <v>0</v>
      </c>
      <c r="D103" s="32">
        <f>+'trial balance'!C30</f>
        <v>0</v>
      </c>
    </row>
    <row r="104" spans="1:4" x14ac:dyDescent="0.2">
      <c r="A104" s="23" t="s">
        <v>552</v>
      </c>
      <c r="B104" s="22">
        <v>12</v>
      </c>
      <c r="C104" s="32">
        <f>+'trial balance'!B31</f>
        <v>0</v>
      </c>
      <c r="D104" s="32">
        <f>+'trial balance'!C31</f>
        <v>0</v>
      </c>
    </row>
    <row r="105" spans="1:4" x14ac:dyDescent="0.2">
      <c r="A105" s="23" t="s">
        <v>553</v>
      </c>
      <c r="B105" s="22">
        <v>12</v>
      </c>
      <c r="C105" s="32">
        <f>+'trial balance'!B32</f>
        <v>0</v>
      </c>
      <c r="D105" s="32">
        <f>+'trial balance'!C32</f>
        <v>0</v>
      </c>
    </row>
    <row r="106" spans="1:4" x14ac:dyDescent="0.2">
      <c r="A106" s="23" t="s">
        <v>489</v>
      </c>
      <c r="B106" s="22">
        <v>6</v>
      </c>
      <c r="C106" s="32">
        <f>+'trial balance'!B33</f>
        <v>0</v>
      </c>
      <c r="D106" s="32">
        <f>+'trial balance'!C33</f>
        <v>0</v>
      </c>
    </row>
    <row r="107" spans="1:4" x14ac:dyDescent="0.2">
      <c r="C107" s="32"/>
      <c r="D107" s="32"/>
    </row>
    <row r="108" spans="1:4" x14ac:dyDescent="0.2">
      <c r="A108" s="23" t="s">
        <v>580</v>
      </c>
      <c r="C108" s="34">
        <f>SUM(C102:C107)</f>
        <v>0</v>
      </c>
      <c r="D108" s="34">
        <f>SUM(D102:D107)</f>
        <v>0</v>
      </c>
    </row>
    <row r="109" spans="1:4" x14ac:dyDescent="0.2">
      <c r="C109" s="32"/>
      <c r="D109" s="32"/>
    </row>
    <row r="110" spans="1:4" ht="15" x14ac:dyDescent="0.2">
      <c r="A110" s="25" t="s">
        <v>581</v>
      </c>
      <c r="C110" s="32"/>
      <c r="D110" s="32"/>
    </row>
    <row r="111" spans="1:4" x14ac:dyDescent="0.2">
      <c r="A111" s="23" t="s">
        <v>554</v>
      </c>
      <c r="B111" s="22">
        <v>6</v>
      </c>
      <c r="C111" s="32">
        <f>+'trial balance'!B35</f>
        <v>0</v>
      </c>
      <c r="D111" s="32">
        <f>+'trial balance'!C35</f>
        <v>0</v>
      </c>
    </row>
    <row r="112" spans="1:4" x14ac:dyDescent="0.2">
      <c r="A112" s="23" t="s">
        <v>506</v>
      </c>
      <c r="B112" s="22">
        <v>13</v>
      </c>
      <c r="C112" s="32">
        <f>+'trial balance'!B36</f>
        <v>0</v>
      </c>
      <c r="D112" s="32">
        <f>+'trial balance'!C36</f>
        <v>0</v>
      </c>
    </row>
    <row r="113" spans="1:4" x14ac:dyDescent="0.2">
      <c r="A113" s="23" t="s">
        <v>555</v>
      </c>
      <c r="B113" s="22">
        <v>14</v>
      </c>
      <c r="C113" s="32">
        <f>+'trial balance'!B37</f>
        <v>0</v>
      </c>
      <c r="D113" s="32">
        <f>+'trial balance'!C37</f>
        <v>0</v>
      </c>
    </row>
    <row r="114" spans="1:4" x14ac:dyDescent="0.2">
      <c r="C114" s="32"/>
      <c r="D114" s="32"/>
    </row>
    <row r="115" spans="1:4" x14ac:dyDescent="0.2">
      <c r="A115" s="23" t="s">
        <v>582</v>
      </c>
      <c r="C115" s="34">
        <f>SUM(C110:C114)</f>
        <v>0</v>
      </c>
      <c r="D115" s="34">
        <f>SUM(D110:D114)</f>
        <v>0</v>
      </c>
    </row>
    <row r="116" spans="1:4" x14ac:dyDescent="0.2">
      <c r="C116" s="32"/>
      <c r="D116" s="32"/>
    </row>
    <row r="117" spans="1:4" ht="15" x14ac:dyDescent="0.2">
      <c r="A117" s="25" t="s">
        <v>583</v>
      </c>
      <c r="C117" s="32"/>
      <c r="D117" s="32"/>
    </row>
    <row r="118" spans="1:4" x14ac:dyDescent="0.2">
      <c r="A118" s="23" t="s">
        <v>556</v>
      </c>
      <c r="B118" s="22" t="s">
        <v>535</v>
      </c>
      <c r="C118" s="32">
        <f>-'trial balance'!B39</f>
        <v>0</v>
      </c>
      <c r="D118" s="32">
        <f>-'trial balance'!C39</f>
        <v>0</v>
      </c>
    </row>
    <row r="119" spans="1:4" x14ac:dyDescent="0.2">
      <c r="A119" s="23" t="s">
        <v>557</v>
      </c>
      <c r="B119" s="22">
        <v>15</v>
      </c>
      <c r="C119" s="32">
        <f>-'trial balance'!B40</f>
        <v>0</v>
      </c>
      <c r="D119" s="32">
        <f>-'trial balance'!C40</f>
        <v>0</v>
      </c>
    </row>
    <row r="120" spans="1:4" x14ac:dyDescent="0.2">
      <c r="C120" s="32"/>
      <c r="D120" s="32"/>
    </row>
    <row r="121" spans="1:4" x14ac:dyDescent="0.2">
      <c r="A121" s="23" t="s">
        <v>584</v>
      </c>
      <c r="C121" s="34">
        <f>SUM(C117:C120)</f>
        <v>0</v>
      </c>
      <c r="D121" s="34">
        <f>SUM(D117:D120)</f>
        <v>0</v>
      </c>
    </row>
    <row r="122" spans="1:4" x14ac:dyDescent="0.2">
      <c r="C122" s="32"/>
      <c r="D122" s="32"/>
    </row>
    <row r="123" spans="1:4" ht="15.75" thickBot="1" x14ac:dyDescent="0.25">
      <c r="A123" s="25" t="s">
        <v>585</v>
      </c>
      <c r="C123" s="35">
        <f>ROUND(+C108+C115-C121,2)</f>
        <v>0</v>
      </c>
      <c r="D123" s="35">
        <f>ROUND(+D108+D115-D121,2)</f>
        <v>0</v>
      </c>
    </row>
    <row r="124" spans="1:4" ht="13.5" thickTop="1" x14ac:dyDescent="0.2">
      <c r="C124" s="32"/>
      <c r="D124" s="32"/>
    </row>
    <row r="125" spans="1:4" ht="15" x14ac:dyDescent="0.2">
      <c r="A125" s="25" t="s">
        <v>532</v>
      </c>
      <c r="C125" s="32"/>
      <c r="D125" s="32"/>
    </row>
    <row r="126" spans="1:4" x14ac:dyDescent="0.2">
      <c r="A126" s="23" t="s">
        <v>586</v>
      </c>
      <c r="C126" s="32">
        <f>+D129</f>
        <v>0</v>
      </c>
      <c r="D126" s="32">
        <f>-'trial balance'!C42</f>
        <v>0</v>
      </c>
    </row>
    <row r="127" spans="1:4" x14ac:dyDescent="0.2">
      <c r="A127" s="57" t="s">
        <v>731</v>
      </c>
      <c r="C127" s="32">
        <f>-'input sheet (4)'!C101</f>
        <v>0</v>
      </c>
      <c r="D127" s="32">
        <f>-'input sheet (4)'!D101</f>
        <v>0</v>
      </c>
    </row>
    <row r="128" spans="1:4" x14ac:dyDescent="0.2">
      <c r="A128" s="23" t="s">
        <v>587</v>
      </c>
      <c r="C128" s="56">
        <f>+C96</f>
        <v>0</v>
      </c>
      <c r="D128" s="56">
        <f>+D96</f>
        <v>0</v>
      </c>
    </row>
    <row r="129" spans="1:5" x14ac:dyDescent="0.2">
      <c r="A129" s="23" t="s">
        <v>588</v>
      </c>
      <c r="C129" s="32">
        <f>SUM(C126:C128)</f>
        <v>0</v>
      </c>
      <c r="D129" s="32">
        <f>SUM(D126:D128)</f>
        <v>0</v>
      </c>
    </row>
    <row r="130" spans="1:5" x14ac:dyDescent="0.2">
      <c r="A130" s="23" t="s">
        <v>540</v>
      </c>
      <c r="C130" s="32">
        <f>-'trial balance'!B44</f>
        <v>0</v>
      </c>
      <c r="D130" s="32">
        <f>-'trial balance'!C44</f>
        <v>0</v>
      </c>
    </row>
    <row r="131" spans="1:5" x14ac:dyDescent="0.2">
      <c r="A131" s="23" t="s">
        <v>589</v>
      </c>
      <c r="C131" s="32">
        <f>-'trial balance'!B45</f>
        <v>0</v>
      </c>
      <c r="D131" s="32">
        <f>-'trial balance'!C45</f>
        <v>0</v>
      </c>
    </row>
    <row r="132" spans="1:5" x14ac:dyDescent="0.2">
      <c r="C132" s="32"/>
      <c r="D132" s="32"/>
    </row>
    <row r="133" spans="1:5" ht="15.75" thickBot="1" x14ac:dyDescent="0.25">
      <c r="A133" s="25" t="s">
        <v>590</v>
      </c>
      <c r="B133" s="24"/>
      <c r="C133" s="35">
        <f>ROUND(SUM(C129:C132),2)</f>
        <v>0</v>
      </c>
      <c r="D133" s="35">
        <f>ROUND(SUM(D129:D132),2)</f>
        <v>0</v>
      </c>
      <c r="E133" s="24"/>
    </row>
    <row r="134" spans="1:5" ht="16.5" thickTop="1" x14ac:dyDescent="0.2">
      <c r="A134" s="148" t="str">
        <f>IF(C123&lt;&gt;C133,"Your 2021 Balance Sheet does not balance, please check all figures and correct","")</f>
        <v/>
      </c>
      <c r="B134" s="148"/>
      <c r="C134" s="148"/>
      <c r="D134" s="148"/>
      <c r="E134" s="148"/>
    </row>
    <row r="135" spans="1:5" ht="15.75" x14ac:dyDescent="0.2">
      <c r="A135" s="148" t="str">
        <f>IF(D123&lt;&gt;D133,"Your 2020 Balance Sheet does not balance, please check all figures and correct","")</f>
        <v/>
      </c>
      <c r="B135" s="148"/>
      <c r="C135" s="148"/>
      <c r="D135" s="148"/>
      <c r="E135" s="148"/>
    </row>
    <row r="136" spans="1:5" x14ac:dyDescent="0.2">
      <c r="A136" s="138" t="str">
        <f>+A$12</f>
        <v>(pick from list) Liberal Democrats</v>
      </c>
      <c r="B136" s="138"/>
      <c r="C136" s="138"/>
      <c r="D136" s="138"/>
    </row>
    <row r="137" spans="1:5" x14ac:dyDescent="0.2">
      <c r="A137" s="122" t="str">
        <f>+A$13</f>
        <v>Accounts for the Year Ended 31st December 2022</v>
      </c>
      <c r="B137" s="122"/>
      <c r="C137" s="122"/>
      <c r="D137" s="122"/>
    </row>
    <row r="138" spans="1:5" x14ac:dyDescent="0.2">
      <c r="A138" s="122" t="s">
        <v>591</v>
      </c>
      <c r="B138" s="122"/>
      <c r="C138" s="122"/>
      <c r="D138" s="122"/>
    </row>
    <row r="140" spans="1:5" ht="15" x14ac:dyDescent="0.2">
      <c r="A140" s="25" t="s">
        <v>592</v>
      </c>
      <c r="B140" s="36"/>
      <c r="C140" s="64">
        <f>+C$67</f>
        <v>2022</v>
      </c>
      <c r="D140" s="64">
        <f>+D$67</f>
        <v>2021</v>
      </c>
      <c r="E140" s="36"/>
    </row>
    <row r="141" spans="1:5" x14ac:dyDescent="0.2">
      <c r="A141" s="23" t="s">
        <v>593</v>
      </c>
      <c r="B141" s="36"/>
      <c r="C141" s="32">
        <f>+C69</f>
        <v>0</v>
      </c>
      <c r="D141" s="32">
        <f>+D69</f>
        <v>0</v>
      </c>
      <c r="E141" s="36"/>
    </row>
    <row r="142" spans="1:5" x14ac:dyDescent="0.2">
      <c r="B142" s="36"/>
      <c r="C142" s="31"/>
      <c r="D142" s="31"/>
      <c r="E142" s="36"/>
    </row>
    <row r="143" spans="1:5" ht="15" x14ac:dyDescent="0.2">
      <c r="A143" s="25" t="s">
        <v>594</v>
      </c>
      <c r="B143" s="36"/>
      <c r="C143" s="64">
        <f>+C$67</f>
        <v>2022</v>
      </c>
      <c r="D143" s="64">
        <f>+D$67</f>
        <v>2021</v>
      </c>
      <c r="E143" s="36"/>
    </row>
    <row r="144" spans="1:5" x14ac:dyDescent="0.2">
      <c r="A144" s="23" t="s">
        <v>595</v>
      </c>
      <c r="B144" s="36"/>
      <c r="C144" s="32">
        <f>+C70</f>
        <v>0</v>
      </c>
      <c r="D144" s="32">
        <f>+D70</f>
        <v>0</v>
      </c>
      <c r="E144" s="36"/>
    </row>
    <row r="145" spans="1:5" x14ac:dyDescent="0.2">
      <c r="B145" s="36"/>
      <c r="C145" s="31"/>
      <c r="D145" s="31"/>
      <c r="E145" s="36"/>
    </row>
    <row r="146" spans="1:5" ht="15" x14ac:dyDescent="0.2">
      <c r="A146" s="25" t="s">
        <v>596</v>
      </c>
      <c r="B146" s="36"/>
      <c r="C146" s="64">
        <f>+C$67</f>
        <v>2022</v>
      </c>
      <c r="D146" s="64">
        <f>+D$67</f>
        <v>2021</v>
      </c>
      <c r="E146" s="36"/>
    </row>
    <row r="147" spans="1:5" x14ac:dyDescent="0.2">
      <c r="A147" s="23" t="s">
        <v>597</v>
      </c>
      <c r="B147" s="36"/>
      <c r="C147" s="32">
        <f>+'input sheet (2)'!B9</f>
        <v>0</v>
      </c>
      <c r="D147" s="32">
        <f>+'input sheet (2)'!C9</f>
        <v>0</v>
      </c>
      <c r="E147" s="36"/>
    </row>
    <row r="148" spans="1:5" x14ac:dyDescent="0.2">
      <c r="A148" s="23" t="s">
        <v>598</v>
      </c>
      <c r="B148" s="36"/>
      <c r="C148" s="32">
        <f>+'input sheet (2)'!B10</f>
        <v>0</v>
      </c>
      <c r="D148" s="32">
        <f>+'input sheet (2)'!C10</f>
        <v>0</v>
      </c>
      <c r="E148" s="36"/>
    </row>
    <row r="149" spans="1:5" x14ac:dyDescent="0.2">
      <c r="A149" s="23" t="s">
        <v>599</v>
      </c>
      <c r="B149" s="36"/>
      <c r="C149" s="34">
        <f>SUM(C147:C148)</f>
        <v>0</v>
      </c>
      <c r="D149" s="34">
        <f>SUM(D147:D148)</f>
        <v>0</v>
      </c>
      <c r="E149" s="36"/>
    </row>
    <row r="150" spans="1:5" x14ac:dyDescent="0.2">
      <c r="B150" s="36"/>
      <c r="C150" s="31"/>
      <c r="D150" s="31"/>
      <c r="E150" s="36"/>
    </row>
    <row r="151" spans="1:5" ht="15" x14ac:dyDescent="0.2">
      <c r="A151" s="25" t="s">
        <v>600</v>
      </c>
      <c r="B151" s="139">
        <f>+C$67</f>
        <v>2022</v>
      </c>
      <c r="C151" s="140"/>
      <c r="D151" s="141">
        <f>+D$67</f>
        <v>2021</v>
      </c>
      <c r="E151" s="139"/>
    </row>
    <row r="152" spans="1:5" ht="15" x14ac:dyDescent="0.2">
      <c r="A152" s="25"/>
      <c r="B152" s="37" t="s">
        <v>573</v>
      </c>
      <c r="C152" s="38" t="s">
        <v>601</v>
      </c>
      <c r="D152" s="37" t="s">
        <v>573</v>
      </c>
      <c r="E152" s="37" t="s">
        <v>601</v>
      </c>
    </row>
    <row r="153" spans="1:5" x14ac:dyDescent="0.2">
      <c r="A153" s="23" t="str">
        <f>IF('input sheet (1)'!B24&gt;0,'input sheet (1)'!B24,"This area has no branches")</f>
        <v>This area has no branches</v>
      </c>
      <c r="B153" s="32" t="str">
        <f>IF('input sheet (2)'!B58&gt;0,'input sheet (2)'!B58,"")</f>
        <v/>
      </c>
      <c r="C153" s="39" t="str">
        <f>IF('input sheet (3)'!B72&gt;0,'input sheet (3)'!B72,"")</f>
        <v/>
      </c>
      <c r="D153" s="32" t="str">
        <f>IF('input sheet (2)'!C58&gt;0,'input sheet (2)'!C58,"")</f>
        <v/>
      </c>
      <c r="E153" s="32" t="str">
        <f>IF('input sheet (3)'!C72&gt;0,'input sheet (3)'!C72,"")</f>
        <v/>
      </c>
    </row>
    <row r="154" spans="1:5" x14ac:dyDescent="0.2">
      <c r="A154" s="23" t="str">
        <f>IF('input sheet (1)'!B25&gt;0,'input sheet (1)'!B25,"")</f>
        <v/>
      </c>
      <c r="B154" s="32" t="str">
        <f>IF('input sheet (2)'!B59&gt;0,'input sheet (2)'!B59,"")</f>
        <v/>
      </c>
      <c r="C154" s="39" t="str">
        <f>IF('input sheet (3)'!B73&gt;0,'input sheet (3)'!B73,"")</f>
        <v/>
      </c>
      <c r="D154" s="32" t="str">
        <f>IF('input sheet (2)'!C59&gt;0,'input sheet (2)'!C59,"")</f>
        <v/>
      </c>
      <c r="E154" s="32" t="str">
        <f>IF('input sheet (3)'!C73&gt;0,'input sheet (3)'!C73,"")</f>
        <v/>
      </c>
    </row>
    <row r="155" spans="1:5" x14ac:dyDescent="0.2">
      <c r="A155" s="23" t="str">
        <f>IF('input sheet (1)'!B26&gt;0,'input sheet (1)'!B26,"")</f>
        <v/>
      </c>
      <c r="B155" s="32" t="str">
        <f>IF('input sheet (2)'!B60&gt;0,'input sheet (2)'!B60,"")</f>
        <v/>
      </c>
      <c r="C155" s="39" t="str">
        <f>IF('input sheet (3)'!B74&gt;0,'input sheet (3)'!B74,"")</f>
        <v/>
      </c>
      <c r="D155" s="32" t="str">
        <f>IF('input sheet (2)'!C60&gt;0,'input sheet (2)'!C60,"")</f>
        <v/>
      </c>
      <c r="E155" s="32" t="str">
        <f>IF('input sheet (3)'!C74&gt;0,'input sheet (3)'!C74,"")</f>
        <v/>
      </c>
    </row>
    <row r="156" spans="1:5" x14ac:dyDescent="0.2">
      <c r="A156" s="23" t="str">
        <f>IF('input sheet (1)'!B27&gt;0,'input sheet (1)'!B27,"")</f>
        <v/>
      </c>
      <c r="B156" s="32" t="str">
        <f>IF('input sheet (2)'!B61&gt;0,'input sheet (2)'!B61,"")</f>
        <v/>
      </c>
      <c r="C156" s="39" t="str">
        <f>IF('input sheet (3)'!B75&gt;0,'input sheet (3)'!B75,"")</f>
        <v/>
      </c>
      <c r="D156" s="32" t="str">
        <f>IF('input sheet (2)'!C61&gt;0,'input sheet (2)'!C61,"")</f>
        <v/>
      </c>
      <c r="E156" s="32" t="str">
        <f>IF('input sheet (3)'!C75&gt;0,'input sheet (3)'!C75,"")</f>
        <v/>
      </c>
    </row>
    <row r="157" spans="1:5" x14ac:dyDescent="0.2">
      <c r="A157" s="23" t="str">
        <f>IF('input sheet (1)'!B28&gt;0,'input sheet (1)'!B28,"")</f>
        <v/>
      </c>
      <c r="B157" s="32" t="str">
        <f>IF('input sheet (2)'!B62&gt;0,'input sheet (2)'!B62,"")</f>
        <v/>
      </c>
      <c r="C157" s="39" t="str">
        <f>IF('input sheet (3)'!B76&gt;0,'input sheet (3)'!B76,"")</f>
        <v/>
      </c>
      <c r="D157" s="32" t="str">
        <f>IF('input sheet (2)'!C62&gt;0,'input sheet (2)'!C62,"")</f>
        <v/>
      </c>
      <c r="E157" s="32" t="str">
        <f>IF('input sheet (3)'!C76&gt;0,'input sheet (3)'!C76,"")</f>
        <v/>
      </c>
    </row>
    <row r="158" spans="1:5" x14ac:dyDescent="0.2">
      <c r="A158" s="23" t="str">
        <f>IF('input sheet (1)'!B29&gt;0,'input sheet (1)'!B29,"")</f>
        <v/>
      </c>
      <c r="B158" s="32" t="str">
        <f>IF('input sheet (2)'!B63&gt;0,'input sheet (2)'!B63,"")</f>
        <v/>
      </c>
      <c r="C158" s="39" t="str">
        <f>IF('input sheet (3)'!B77&gt;0,'input sheet (3)'!B77,"")</f>
        <v/>
      </c>
      <c r="D158" s="32" t="str">
        <f>IF('input sheet (2)'!C63&gt;0,'input sheet (2)'!C63,"")</f>
        <v/>
      </c>
      <c r="E158" s="32" t="str">
        <f>IF('input sheet (3)'!C77&gt;0,'input sheet (3)'!C77,"")</f>
        <v/>
      </c>
    </row>
    <row r="159" spans="1:5" x14ac:dyDescent="0.2">
      <c r="A159" s="23" t="str">
        <f>IF('input sheet (1)'!B30&gt;0,'input sheet (1)'!B30,"")</f>
        <v/>
      </c>
      <c r="B159" s="32" t="str">
        <f>IF('input sheet (2)'!B64&gt;0,'input sheet (2)'!B64,"")</f>
        <v/>
      </c>
      <c r="C159" s="39" t="str">
        <f>IF('input sheet (3)'!B78&gt;0,'input sheet (3)'!B78,"")</f>
        <v/>
      </c>
      <c r="D159" s="32" t="str">
        <f>IF('input sheet (2)'!C64&gt;0,'input sheet (2)'!C64,"")</f>
        <v/>
      </c>
      <c r="E159" s="32" t="str">
        <f>IF('input sheet (3)'!C78&gt;0,'input sheet (3)'!C78,"")</f>
        <v/>
      </c>
    </row>
    <row r="160" spans="1:5" x14ac:dyDescent="0.2">
      <c r="A160" s="23" t="str">
        <f>IF('input sheet (1)'!B31&gt;0,'input sheet (1)'!B31,"")</f>
        <v/>
      </c>
      <c r="B160" s="32" t="str">
        <f>IF('input sheet (2)'!B65&gt;0,'input sheet (2)'!B65,"")</f>
        <v/>
      </c>
      <c r="C160" s="39" t="str">
        <f>IF('input sheet (3)'!B79&gt;0,'input sheet (3)'!B79,"")</f>
        <v/>
      </c>
      <c r="D160" s="32" t="str">
        <f>IF('input sheet (2)'!C65&gt;0,'input sheet (2)'!C65,"")</f>
        <v/>
      </c>
      <c r="E160" s="32" t="str">
        <f>IF('input sheet (3)'!C79&gt;0,'input sheet (3)'!C79,"")</f>
        <v/>
      </c>
    </row>
    <row r="161" spans="1:6" x14ac:dyDescent="0.2">
      <c r="A161" s="23" t="str">
        <f>IF('input sheet (1)'!B32&gt;0,'input sheet (1)'!B32,"")</f>
        <v/>
      </c>
      <c r="B161" s="32" t="str">
        <f>IF('input sheet (2)'!B66&gt;0,'input sheet (2)'!B66,"")</f>
        <v/>
      </c>
      <c r="C161" s="39" t="str">
        <f>IF('input sheet (3)'!B80&gt;0,'input sheet (3)'!B80,"")</f>
        <v/>
      </c>
      <c r="D161" s="32" t="str">
        <f>IF('input sheet (2)'!C66&gt;0,'input sheet (2)'!C66,"")</f>
        <v/>
      </c>
      <c r="E161" s="32" t="str">
        <f>IF('input sheet (3)'!C80&gt;0,'input sheet (3)'!C80,"")</f>
        <v/>
      </c>
    </row>
    <row r="162" spans="1:6" x14ac:dyDescent="0.2">
      <c r="A162" s="23" t="str">
        <f>IF('input sheet (1)'!B33&gt;0,'input sheet (1)'!B33,"")</f>
        <v/>
      </c>
      <c r="B162" s="32" t="str">
        <f>IF('input sheet (2)'!B67&gt;0,'input sheet (2)'!B67,"")</f>
        <v/>
      </c>
      <c r="C162" s="39" t="str">
        <f>IF('input sheet (3)'!B81&gt;0,'input sheet (3)'!B81,"")</f>
        <v/>
      </c>
      <c r="D162" s="32" t="str">
        <f>IF('input sheet (2)'!C67&gt;0,'input sheet (2)'!C67,"")</f>
        <v/>
      </c>
      <c r="E162" s="32" t="str">
        <f>IF('input sheet (3)'!C81&gt;0,'input sheet (3)'!C81,"")</f>
        <v/>
      </c>
    </row>
    <row r="163" spans="1:6" x14ac:dyDescent="0.2">
      <c r="A163" s="23" t="str">
        <f>IF('input sheet (1)'!B34&gt;0,'input sheet (1)'!B34,"")</f>
        <v/>
      </c>
      <c r="B163" s="32" t="str">
        <f>IF('input sheet (2)'!B68&gt;0,'input sheet (2)'!B68,"")</f>
        <v/>
      </c>
      <c r="C163" s="39" t="str">
        <f>IF('input sheet (3)'!B82&gt;0,'input sheet (3)'!B82,"")</f>
        <v/>
      </c>
      <c r="D163" s="32" t="str">
        <f>IF('input sheet (2)'!C68&gt;0,'input sheet (2)'!C68,"")</f>
        <v/>
      </c>
      <c r="E163" s="32" t="str">
        <f>IF('input sheet (3)'!C82&gt;0,'input sheet (3)'!C82,"")</f>
        <v/>
      </c>
    </row>
    <row r="164" spans="1:6" x14ac:dyDescent="0.2">
      <c r="A164" s="23" t="str">
        <f>IF('input sheet (1)'!B35&gt;0,'input sheet (1)'!B35,"")</f>
        <v/>
      </c>
      <c r="B164" s="32" t="str">
        <f>IF('input sheet (2)'!B69&gt;0,'input sheet (2)'!B69,"")</f>
        <v/>
      </c>
      <c r="C164" s="39" t="str">
        <f>IF('input sheet (3)'!B83&gt;0,'input sheet (3)'!B83,"")</f>
        <v/>
      </c>
      <c r="D164" s="32" t="str">
        <f>IF('input sheet (2)'!C69&gt;0,'input sheet (2)'!C69,"")</f>
        <v/>
      </c>
      <c r="E164" s="32" t="str">
        <f>IF('input sheet (3)'!C83&gt;0,'input sheet (3)'!C83,"")</f>
        <v/>
      </c>
    </row>
    <row r="165" spans="1:6" x14ac:dyDescent="0.2">
      <c r="B165" s="34">
        <f>SUM(B153:B164)</f>
        <v>0</v>
      </c>
      <c r="C165" s="40">
        <f>SUM(C153:C164)</f>
        <v>0</v>
      </c>
      <c r="D165" s="34">
        <f>SUM(D153:D164)</f>
        <v>0</v>
      </c>
      <c r="E165" s="34">
        <f>SUM(E153:E164)</f>
        <v>0</v>
      </c>
    </row>
    <row r="166" spans="1:6" x14ac:dyDescent="0.2">
      <c r="B166" s="24"/>
      <c r="D166" s="22"/>
      <c r="E166" s="24"/>
      <c r="F166" s="24"/>
    </row>
    <row r="167" spans="1:6" ht="15" x14ac:dyDescent="0.2">
      <c r="A167" s="25" t="s">
        <v>602</v>
      </c>
      <c r="C167" s="22"/>
      <c r="D167" s="22"/>
    </row>
    <row r="168" spans="1:6" x14ac:dyDescent="0.2">
      <c r="A168" s="133" t="str">
        <f>IF(C73&gt;0,"Fundraising in the year included " &amp; 'input sheet (2)'!B23,"There were no fundraising events this year.")</f>
        <v>There were no fundraising events this year.</v>
      </c>
      <c r="B168" s="133"/>
      <c r="C168" s="133"/>
      <c r="D168" s="133"/>
      <c r="E168" s="133"/>
    </row>
    <row r="169" spans="1:6" x14ac:dyDescent="0.2">
      <c r="A169" s="133"/>
      <c r="B169" s="133"/>
      <c r="C169" s="133"/>
      <c r="D169" s="133"/>
      <c r="E169" s="133"/>
    </row>
    <row r="170" spans="1:6" x14ac:dyDescent="0.2">
      <c r="A170" s="133"/>
      <c r="B170" s="133"/>
      <c r="C170" s="133"/>
      <c r="D170" s="133"/>
      <c r="E170" s="133"/>
    </row>
    <row r="171" spans="1:6" ht="15" x14ac:dyDescent="0.2">
      <c r="A171" s="25" t="s">
        <v>603</v>
      </c>
      <c r="B171" s="139">
        <f>+C$67</f>
        <v>2022</v>
      </c>
      <c r="C171" s="140"/>
      <c r="D171" s="141">
        <f>+D$67</f>
        <v>2021</v>
      </c>
      <c r="E171" s="139"/>
    </row>
    <row r="172" spans="1:6" ht="15" x14ac:dyDescent="0.2">
      <c r="A172" s="25"/>
      <c r="B172" s="142" t="s">
        <v>604</v>
      </c>
      <c r="C172" s="142" t="s">
        <v>605</v>
      </c>
      <c r="D172" s="143" t="s">
        <v>604</v>
      </c>
      <c r="E172" s="142" t="s">
        <v>605</v>
      </c>
    </row>
    <row r="173" spans="1:6" ht="15" x14ac:dyDescent="0.2">
      <c r="A173" s="25"/>
      <c r="B173" s="142"/>
      <c r="C173" s="142"/>
      <c r="D173" s="143"/>
      <c r="E173" s="142"/>
    </row>
    <row r="174" spans="1:6" x14ac:dyDescent="0.2">
      <c r="A174" s="23" t="s">
        <v>606</v>
      </c>
      <c r="B174" s="32">
        <f>+C111</f>
        <v>0</v>
      </c>
      <c r="C174" s="32">
        <f>+'input sheet (2)'!B27</f>
        <v>0</v>
      </c>
      <c r="D174" s="41">
        <f>+D111</f>
        <v>0</v>
      </c>
      <c r="E174" s="32">
        <f>+'input sheet (2)'!C27</f>
        <v>0</v>
      </c>
    </row>
    <row r="175" spans="1:6" x14ac:dyDescent="0.2">
      <c r="A175" s="23" t="s">
        <v>489</v>
      </c>
      <c r="B175" s="32">
        <f>+C106</f>
        <v>0</v>
      </c>
      <c r="C175" s="32">
        <f>+'input sheet (2)'!B28</f>
        <v>0</v>
      </c>
      <c r="D175" s="41">
        <f>+D106</f>
        <v>0</v>
      </c>
      <c r="E175" s="32">
        <f>+'input sheet (2)'!C28</f>
        <v>0</v>
      </c>
    </row>
    <row r="176" spans="1:6" x14ac:dyDescent="0.2">
      <c r="C176" s="22"/>
      <c r="D176" s="22"/>
    </row>
    <row r="177" spans="1:5" ht="15" x14ac:dyDescent="0.2">
      <c r="A177" s="25" t="s">
        <v>607</v>
      </c>
      <c r="C177" s="134">
        <f>'input sheet (1)'!B2</f>
        <v>2022</v>
      </c>
      <c r="D177" s="135"/>
    </row>
    <row r="178" spans="1:5" x14ac:dyDescent="0.2">
      <c r="C178" s="22" t="s">
        <v>608</v>
      </c>
      <c r="D178" s="24" t="s">
        <v>609</v>
      </c>
    </row>
    <row r="179" spans="1:5" x14ac:dyDescent="0.2">
      <c r="A179" s="57" t="s">
        <v>733</v>
      </c>
      <c r="C179" s="32">
        <f>+'input sheet (2)'!B32</f>
        <v>0</v>
      </c>
      <c r="D179" s="32">
        <f>+'input sheet (3)'!B24</f>
        <v>0</v>
      </c>
    </row>
    <row r="180" spans="1:5" x14ac:dyDescent="0.2">
      <c r="A180" s="23" t="s">
        <v>610</v>
      </c>
      <c r="C180" s="32">
        <f>+'input sheet (2)'!B33</f>
        <v>0</v>
      </c>
      <c r="D180" s="32">
        <f>+'input sheet (3)'!B25</f>
        <v>0</v>
      </c>
    </row>
    <row r="181" spans="1:5" x14ac:dyDescent="0.2">
      <c r="A181" s="57" t="s">
        <v>697</v>
      </c>
      <c r="C181" s="32">
        <f>+'input sheet (2)'!B34</f>
        <v>0</v>
      </c>
      <c r="D181" s="32">
        <f>+'input sheet (3)'!B26</f>
        <v>0</v>
      </c>
    </row>
    <row r="182" spans="1:5" x14ac:dyDescent="0.2">
      <c r="A182" s="23" t="s">
        <v>611</v>
      </c>
      <c r="C182" s="32">
        <f>+'input sheet (2)'!B35</f>
        <v>0</v>
      </c>
      <c r="D182" s="32">
        <f>+'input sheet (3)'!B27</f>
        <v>0</v>
      </c>
    </row>
    <row r="183" spans="1:5" x14ac:dyDescent="0.2">
      <c r="C183" s="34">
        <f>SUM(C179:C182)</f>
        <v>0</v>
      </c>
      <c r="D183" s="34">
        <f>SUM(D179:D182)</f>
        <v>0</v>
      </c>
    </row>
    <row r="184" spans="1:5" x14ac:dyDescent="0.2">
      <c r="C184" s="31"/>
      <c r="D184" s="31"/>
    </row>
    <row r="185" spans="1:5" ht="15" x14ac:dyDescent="0.2">
      <c r="A185" s="25" t="s">
        <v>612</v>
      </c>
      <c r="C185" s="64">
        <f>+C$67</f>
        <v>2022</v>
      </c>
      <c r="D185" s="64">
        <f>+D$67</f>
        <v>2021</v>
      </c>
    </row>
    <row r="186" spans="1:5" x14ac:dyDescent="0.2">
      <c r="A186" s="23" t="s">
        <v>661</v>
      </c>
      <c r="C186" s="32">
        <f>+'input sheet (2)'!B39</f>
        <v>0</v>
      </c>
      <c r="D186" s="32">
        <f>+'input sheet (2)'!C39</f>
        <v>0</v>
      </c>
    </row>
    <row r="187" spans="1:5" x14ac:dyDescent="0.2">
      <c r="A187" s="23" t="s">
        <v>662</v>
      </c>
      <c r="C187" s="32">
        <f>+'input sheet (2)'!B40</f>
        <v>0</v>
      </c>
      <c r="D187" s="32">
        <f>+'input sheet (2)'!C40</f>
        <v>0</v>
      </c>
    </row>
    <row r="188" spans="1:5" x14ac:dyDescent="0.2">
      <c r="C188" s="34">
        <f>SUM(C186:C187)</f>
        <v>0</v>
      </c>
      <c r="D188" s="34">
        <f>SUM(D186:D187)</f>
        <v>0</v>
      </c>
    </row>
    <row r="190" spans="1:5" ht="12" customHeight="1" x14ac:dyDescent="0.2">
      <c r="A190" s="25" t="s">
        <v>613</v>
      </c>
      <c r="B190" s="139">
        <f>+C$67</f>
        <v>2022</v>
      </c>
      <c r="C190" s="140"/>
      <c r="D190" s="141">
        <f>+D$67</f>
        <v>2021</v>
      </c>
      <c r="E190" s="139"/>
    </row>
    <row r="191" spans="1:5" ht="12" customHeight="1" x14ac:dyDescent="0.2">
      <c r="B191" s="22" t="s">
        <v>573</v>
      </c>
      <c r="C191" s="24" t="s">
        <v>614</v>
      </c>
      <c r="D191" s="42" t="s">
        <v>573</v>
      </c>
      <c r="E191" s="22" t="s">
        <v>614</v>
      </c>
    </row>
    <row r="192" spans="1:5" ht="12" customHeight="1" x14ac:dyDescent="0.2">
      <c r="A192" s="23" t="str">
        <f>IF(B192+D192=0,"",'input sheet (2)'!A48)</f>
        <v/>
      </c>
      <c r="B192" s="32">
        <f>+'input sheet (2)'!B48</f>
        <v>0</v>
      </c>
      <c r="C192" s="32"/>
      <c r="D192" s="41">
        <f>+'input sheet (2)'!C48</f>
        <v>0</v>
      </c>
      <c r="E192" s="32"/>
    </row>
    <row r="193" spans="1:5" ht="12" customHeight="1" x14ac:dyDescent="0.2">
      <c r="A193" s="23" t="str">
        <f>IF(B193+D193=0,"",'input sheet (2)'!A49)</f>
        <v/>
      </c>
      <c r="B193" s="32">
        <f>+'input sheet (2)'!B49</f>
        <v>0</v>
      </c>
      <c r="C193" s="32"/>
      <c r="D193" s="41">
        <f>+'input sheet (2)'!C49</f>
        <v>0</v>
      </c>
      <c r="E193" s="32"/>
    </row>
    <row r="194" spans="1:5" ht="12" customHeight="1" x14ac:dyDescent="0.2">
      <c r="A194" s="23" t="str">
        <f>IF(B194+D194=0,"",'input sheet (2)'!A50)</f>
        <v/>
      </c>
      <c r="B194" s="32">
        <f>+'input sheet (2)'!B50</f>
        <v>0</v>
      </c>
      <c r="C194" s="32"/>
      <c r="D194" s="41">
        <f>+'input sheet (2)'!C50</f>
        <v>0</v>
      </c>
      <c r="E194" s="32"/>
    </row>
    <row r="195" spans="1:5" ht="12" customHeight="1" x14ac:dyDescent="0.2">
      <c r="A195" s="23" t="str">
        <f>IF(B195+D195=0,"",'input sheet (2)'!A51)</f>
        <v/>
      </c>
      <c r="B195" s="32">
        <f>+'input sheet (2)'!B51</f>
        <v>0</v>
      </c>
      <c r="C195" s="32"/>
      <c r="D195" s="41">
        <f>+'input sheet (2)'!C51</f>
        <v>0</v>
      </c>
      <c r="E195" s="32"/>
    </row>
    <row r="196" spans="1:5" ht="12" customHeight="1" x14ac:dyDescent="0.2">
      <c r="A196" s="23" t="str">
        <f>IF(C196+E196=0,"",'input sheet (3)'!A60)</f>
        <v/>
      </c>
      <c r="B196" s="32"/>
      <c r="C196" s="32">
        <f>+'input sheet (3)'!B60</f>
        <v>0</v>
      </c>
      <c r="D196" s="41"/>
      <c r="E196" s="32">
        <f>+'input sheet (3)'!C60</f>
        <v>0</v>
      </c>
    </row>
    <row r="197" spans="1:5" ht="12" customHeight="1" x14ac:dyDescent="0.2">
      <c r="A197" s="23" t="str">
        <f>IF(C197+E197=0,"",'input sheet (3)'!A61)</f>
        <v/>
      </c>
      <c r="B197" s="32"/>
      <c r="C197" s="32">
        <f>+'input sheet (3)'!B61</f>
        <v>0</v>
      </c>
      <c r="D197" s="41"/>
      <c r="E197" s="32">
        <f>+'input sheet (3)'!C61</f>
        <v>0</v>
      </c>
    </row>
    <row r="198" spans="1:5" ht="12" customHeight="1" x14ac:dyDescent="0.2">
      <c r="A198" s="23" t="str">
        <f>IF(C198+E198=0,"",'input sheet (3)'!A62)</f>
        <v/>
      </c>
      <c r="B198" s="32"/>
      <c r="C198" s="32">
        <f>+'input sheet (3)'!B62</f>
        <v>0</v>
      </c>
      <c r="D198" s="41"/>
      <c r="E198" s="32">
        <f>+'input sheet (3)'!C62</f>
        <v>0</v>
      </c>
    </row>
    <row r="199" spans="1:5" ht="12" customHeight="1" x14ac:dyDescent="0.2">
      <c r="A199" s="23" t="str">
        <f>IF(C199+E199=0,"",'input sheet (3)'!A63)</f>
        <v/>
      </c>
      <c r="B199" s="32"/>
      <c r="C199" s="32">
        <f>+'input sheet (3)'!B63</f>
        <v>0</v>
      </c>
      <c r="D199" s="41"/>
      <c r="E199" s="32">
        <f>+'input sheet (3)'!C63</f>
        <v>0</v>
      </c>
    </row>
    <row r="200" spans="1:5" ht="12" customHeight="1" x14ac:dyDescent="0.2">
      <c r="A200" s="23" t="str">
        <f>IF(C200+E200=0,"",'input sheet (3)'!A64)</f>
        <v/>
      </c>
      <c r="B200" s="32"/>
      <c r="C200" s="32">
        <f>+'input sheet (3)'!B64</f>
        <v>0</v>
      </c>
      <c r="D200" s="41"/>
      <c r="E200" s="32">
        <f>+'input sheet (3)'!C64</f>
        <v>0</v>
      </c>
    </row>
    <row r="201" spans="1:5" ht="12" customHeight="1" x14ac:dyDescent="0.2">
      <c r="A201" s="23" t="str">
        <f>IF(C201+E201=0,"",'input sheet (3)'!A65)</f>
        <v/>
      </c>
      <c r="B201" s="32"/>
      <c r="C201" s="32">
        <f>+'input sheet (3)'!B65</f>
        <v>0</v>
      </c>
      <c r="D201" s="41"/>
      <c r="E201" s="32">
        <f>+'input sheet (3)'!C65</f>
        <v>0</v>
      </c>
    </row>
    <row r="202" spans="1:5" ht="12" customHeight="1" x14ac:dyDescent="0.2">
      <c r="B202" s="34">
        <f>SUM(B192:B201)</f>
        <v>0</v>
      </c>
      <c r="C202" s="34">
        <f>SUM(C192:C201)</f>
        <v>0</v>
      </c>
      <c r="D202" s="43">
        <f>SUM(D192:D201)</f>
        <v>0</v>
      </c>
      <c r="E202" s="34">
        <f>SUM(E192:E201)</f>
        <v>0</v>
      </c>
    </row>
    <row r="203" spans="1:5" ht="11.1" customHeight="1" x14ac:dyDescent="0.2">
      <c r="B203" s="36"/>
      <c r="C203" s="31"/>
      <c r="D203" s="31"/>
      <c r="E203" s="36"/>
    </row>
    <row r="204" spans="1:5" ht="15" x14ac:dyDescent="0.2">
      <c r="A204" s="25" t="s">
        <v>615</v>
      </c>
      <c r="B204" s="36"/>
      <c r="C204" s="64">
        <f>+C$67</f>
        <v>2022</v>
      </c>
      <c r="D204" s="64">
        <f>+D$67</f>
        <v>2021</v>
      </c>
      <c r="E204" s="36"/>
    </row>
    <row r="205" spans="1:5" x14ac:dyDescent="0.2">
      <c r="A205" s="23" t="s">
        <v>616</v>
      </c>
      <c r="B205" s="36"/>
      <c r="C205" s="32">
        <f>+'input sheet (3)'!B15</f>
        <v>0</v>
      </c>
      <c r="D205" s="32">
        <f>+'input sheet (3)'!C15</f>
        <v>0</v>
      </c>
      <c r="E205" s="36"/>
    </row>
    <row r="206" spans="1:5" x14ac:dyDescent="0.2">
      <c r="A206" s="23" t="s">
        <v>617</v>
      </c>
      <c r="B206" s="36"/>
      <c r="C206" s="32">
        <f>+'input sheet (3)'!B16+'input sheet (3)'!B17</f>
        <v>0</v>
      </c>
      <c r="D206" s="32">
        <f>+'input sheet (3)'!C16+'input sheet (3)'!C17</f>
        <v>0</v>
      </c>
      <c r="E206" s="36"/>
    </row>
    <row r="207" spans="1:5" x14ac:dyDescent="0.2">
      <c r="A207" s="23" t="s">
        <v>449</v>
      </c>
      <c r="B207" s="36"/>
      <c r="C207" s="32">
        <f>+'input sheet (3)'!B18</f>
        <v>0</v>
      </c>
      <c r="D207" s="32">
        <f>+'input sheet (3)'!C18</f>
        <v>0</v>
      </c>
      <c r="E207" s="36"/>
    </row>
    <row r="208" spans="1:5" x14ac:dyDescent="0.2">
      <c r="B208" s="36"/>
      <c r="C208" s="34">
        <f>SUM(C205:C207)</f>
        <v>0</v>
      </c>
      <c r="D208" s="34">
        <f>SUM(D205:D207)</f>
        <v>0</v>
      </c>
      <c r="E208" s="36"/>
    </row>
    <row r="209" spans="1:5" x14ac:dyDescent="0.2">
      <c r="A209" s="23" t="s">
        <v>445</v>
      </c>
      <c r="B209" s="36"/>
      <c r="C209" s="48">
        <f>+'input sheet (3)'!B14</f>
        <v>0</v>
      </c>
      <c r="D209" s="48">
        <f>+'input sheet (3)'!C14</f>
        <v>0</v>
      </c>
      <c r="E209" s="36"/>
    </row>
    <row r="210" spans="1:5" ht="11.1" customHeight="1" x14ac:dyDescent="0.2">
      <c r="B210" s="36"/>
      <c r="C210" s="31"/>
      <c r="D210" s="31"/>
      <c r="E210" s="36"/>
    </row>
    <row r="211" spans="1:5" ht="12" customHeight="1" x14ac:dyDescent="0.2">
      <c r="A211" s="25" t="s">
        <v>618</v>
      </c>
      <c r="B211" s="36"/>
      <c r="C211" s="64">
        <f>+C$67</f>
        <v>2022</v>
      </c>
      <c r="D211" s="64">
        <f>+D$67</f>
        <v>2021</v>
      </c>
      <c r="E211" s="36"/>
    </row>
    <row r="212" spans="1:5" ht="12" customHeight="1" x14ac:dyDescent="0.2">
      <c r="A212" s="23" t="s">
        <v>461</v>
      </c>
      <c r="B212" s="36"/>
      <c r="C212" s="32">
        <f>+'input sheet (3)'!B41</f>
        <v>0</v>
      </c>
      <c r="D212" s="32">
        <f>+'input sheet (3)'!C41</f>
        <v>0</v>
      </c>
      <c r="E212" s="36"/>
    </row>
    <row r="213" spans="1:5" ht="12" customHeight="1" x14ac:dyDescent="0.2">
      <c r="A213" s="23" t="s">
        <v>462</v>
      </c>
      <c r="B213" s="36"/>
      <c r="C213" s="32">
        <f>+'input sheet (3)'!B42</f>
        <v>0</v>
      </c>
      <c r="D213" s="32">
        <f>+'input sheet (3)'!C42</f>
        <v>0</v>
      </c>
      <c r="E213" s="36"/>
    </row>
    <row r="214" spans="1:5" ht="12" customHeight="1" x14ac:dyDescent="0.2">
      <c r="A214" s="23" t="s">
        <v>463</v>
      </c>
      <c r="B214" s="36"/>
      <c r="C214" s="32">
        <f>+'input sheet (3)'!B43</f>
        <v>0</v>
      </c>
      <c r="D214" s="32">
        <f>+'input sheet (3)'!C43</f>
        <v>0</v>
      </c>
      <c r="E214" s="36"/>
    </row>
    <row r="215" spans="1:5" ht="12" customHeight="1" x14ac:dyDescent="0.2">
      <c r="B215" s="36"/>
      <c r="C215" s="34">
        <f>SUM(C212:C214)</f>
        <v>0</v>
      </c>
      <c r="D215" s="34">
        <f>SUM(D212:D214)</f>
        <v>0</v>
      </c>
      <c r="E215" s="36"/>
    </row>
    <row r="216" spans="1:5" ht="11.1" customHeight="1" x14ac:dyDescent="0.2">
      <c r="B216" s="36"/>
      <c r="C216" s="31"/>
      <c r="D216" s="31"/>
      <c r="E216" s="36"/>
    </row>
    <row r="217" spans="1:5" ht="12" customHeight="1" x14ac:dyDescent="0.2">
      <c r="A217" s="25" t="s">
        <v>619</v>
      </c>
      <c r="B217" s="136" t="s">
        <v>486</v>
      </c>
      <c r="C217" s="137" t="s">
        <v>620</v>
      </c>
      <c r="D217" s="137" t="s">
        <v>488</v>
      </c>
      <c r="E217" s="136" t="s">
        <v>621</v>
      </c>
    </row>
    <row r="218" spans="1:5" ht="12" customHeight="1" x14ac:dyDescent="0.2">
      <c r="B218" s="136"/>
      <c r="C218" s="137"/>
      <c r="D218" s="137"/>
      <c r="E218" s="136"/>
    </row>
    <row r="219" spans="1:5" ht="12" customHeight="1" x14ac:dyDescent="0.2">
      <c r="A219" s="23" t="s">
        <v>622</v>
      </c>
      <c r="B219" s="32">
        <f>+'input sheet (4)'!C17</f>
        <v>0</v>
      </c>
      <c r="C219" s="32">
        <f>+'input sheet (4)'!D17</f>
        <v>0</v>
      </c>
      <c r="D219" s="32">
        <f>+'input sheet (4)'!E17</f>
        <v>0</v>
      </c>
      <c r="E219" s="32">
        <f>SUM(B219:D219)</f>
        <v>0</v>
      </c>
    </row>
    <row r="220" spans="1:5" ht="12" customHeight="1" x14ac:dyDescent="0.2">
      <c r="A220" s="23" t="s">
        <v>490</v>
      </c>
      <c r="B220" s="32">
        <f>+'input sheet (4)'!C7</f>
        <v>0</v>
      </c>
      <c r="C220" s="32">
        <f>+'input sheet (4)'!D7</f>
        <v>0</v>
      </c>
      <c r="D220" s="32">
        <f>+'input sheet (4)'!E7</f>
        <v>0</v>
      </c>
      <c r="E220" s="32">
        <f>SUM(B220:D220)</f>
        <v>0</v>
      </c>
    </row>
    <row r="221" spans="1:5" ht="12" customHeight="1" x14ac:dyDescent="0.2">
      <c r="A221" s="23" t="s">
        <v>491</v>
      </c>
      <c r="B221" s="32">
        <f>+'input sheet (4)'!C8-'input sheet (4)'!C14</f>
        <v>0</v>
      </c>
      <c r="C221" s="32">
        <f>+'input sheet (4)'!D8-'input sheet (4)'!D14</f>
        <v>0</v>
      </c>
      <c r="D221" s="32">
        <f>+'input sheet (4)'!E8-'input sheet (4)'!E14</f>
        <v>0</v>
      </c>
      <c r="E221" s="32">
        <f>SUM(B221:D221)</f>
        <v>0</v>
      </c>
    </row>
    <row r="222" spans="1:5" ht="12" customHeight="1" x14ac:dyDescent="0.2">
      <c r="A222" s="23" t="s">
        <v>492</v>
      </c>
      <c r="B222" s="32">
        <f>+'input sheet (4)'!C9</f>
        <v>0</v>
      </c>
      <c r="C222" s="32">
        <f>+'input sheet (4)'!D9</f>
        <v>0</v>
      </c>
      <c r="D222" s="32">
        <f>+'input sheet (4)'!E9</f>
        <v>0</v>
      </c>
      <c r="E222" s="32">
        <f>SUM(B222:D222)</f>
        <v>0</v>
      </c>
    </row>
    <row r="223" spans="1:5" ht="12" customHeight="1" x14ac:dyDescent="0.2">
      <c r="A223" s="23" t="s">
        <v>464</v>
      </c>
      <c r="B223" s="32">
        <f>-'input sheet (4)'!C13</f>
        <v>0</v>
      </c>
      <c r="C223" s="32">
        <f>-'input sheet (4)'!D13</f>
        <v>0</v>
      </c>
      <c r="D223" s="32">
        <f>-'input sheet (4)'!E13</f>
        <v>0</v>
      </c>
      <c r="E223" s="32">
        <f>SUM(B223:D223)</f>
        <v>0</v>
      </c>
    </row>
    <row r="224" spans="1:5" ht="12" customHeight="1" x14ac:dyDescent="0.2">
      <c r="A224" s="23" t="s">
        <v>623</v>
      </c>
      <c r="B224" s="34">
        <f>SUM(B219:B223)</f>
        <v>0</v>
      </c>
      <c r="C224" s="34">
        <f>SUM(C219:C223)</f>
        <v>0</v>
      </c>
      <c r="D224" s="34">
        <f>SUM(D219:D223)</f>
        <v>0</v>
      </c>
      <c r="E224" s="34">
        <f>SUM(E219:E223)</f>
        <v>0</v>
      </c>
    </row>
    <row r="225" spans="1:5" ht="11.1" customHeight="1" x14ac:dyDescent="0.2">
      <c r="B225" s="36"/>
      <c r="C225" s="31"/>
      <c r="D225" s="31"/>
      <c r="E225" s="36"/>
    </row>
    <row r="226" spans="1:5" ht="12" customHeight="1" x14ac:dyDescent="0.2">
      <c r="A226" s="25" t="s">
        <v>624</v>
      </c>
      <c r="B226" s="31"/>
      <c r="C226" s="64">
        <f>+C$67</f>
        <v>2022</v>
      </c>
      <c r="D226" s="64">
        <f>+D$67</f>
        <v>2021</v>
      </c>
      <c r="E226" s="31"/>
    </row>
    <row r="227" spans="1:5" ht="12" customHeight="1" x14ac:dyDescent="0.2">
      <c r="A227" s="23" t="s">
        <v>507</v>
      </c>
      <c r="B227" s="31"/>
      <c r="C227" s="32">
        <f>+'input sheet (4)'!C49</f>
        <v>0</v>
      </c>
      <c r="D227" s="32">
        <f>+'input sheet (4)'!D49</f>
        <v>0</v>
      </c>
      <c r="E227" s="31"/>
    </row>
    <row r="228" spans="1:5" ht="12" customHeight="1" x14ac:dyDescent="0.2">
      <c r="A228" s="23" t="s">
        <v>625</v>
      </c>
      <c r="B228" s="31"/>
      <c r="C228" s="32">
        <f>+'input sheet (4)'!C50</f>
        <v>0</v>
      </c>
      <c r="D228" s="32">
        <f>+'input sheet (4)'!D50</f>
        <v>0</v>
      </c>
      <c r="E228" s="31"/>
    </row>
    <row r="229" spans="1:5" ht="12" customHeight="1" x14ac:dyDescent="0.2">
      <c r="A229" s="23" t="s">
        <v>626</v>
      </c>
      <c r="B229" s="31"/>
      <c r="C229" s="32">
        <f>+'input sheet (4)'!C51+'input sheet (4)'!C52</f>
        <v>0</v>
      </c>
      <c r="D229" s="32">
        <f>+'input sheet (4)'!D51+'input sheet (4)'!D52</f>
        <v>0</v>
      </c>
      <c r="E229" s="31"/>
    </row>
    <row r="230" spans="1:5" ht="12" customHeight="1" x14ac:dyDescent="0.2">
      <c r="A230" s="23" t="s">
        <v>511</v>
      </c>
      <c r="B230" s="31"/>
      <c r="C230" s="34">
        <f>SUM(C227:C229)</f>
        <v>0</v>
      </c>
      <c r="D230" s="34">
        <f>SUM(D227:D229)</f>
        <v>0</v>
      </c>
      <c r="E230" s="31"/>
    </row>
    <row r="231" spans="1:5" ht="11.1" customHeight="1" x14ac:dyDescent="0.2">
      <c r="B231" s="36"/>
      <c r="C231" s="31"/>
      <c r="D231" s="31"/>
      <c r="E231" s="36"/>
    </row>
    <row r="232" spans="1:5" ht="12" customHeight="1" x14ac:dyDescent="0.2">
      <c r="A232" s="25" t="s">
        <v>627</v>
      </c>
      <c r="B232" s="31"/>
      <c r="C232" s="31"/>
      <c r="D232" s="31"/>
      <c r="E232" s="31"/>
    </row>
    <row r="233" spans="1:5" ht="12" customHeight="1" x14ac:dyDescent="0.2">
      <c r="A233" s="23" t="s">
        <v>628</v>
      </c>
      <c r="B233" s="31"/>
      <c r="C233" s="32">
        <f>+'input sheet (4)'!C57</f>
        <v>0</v>
      </c>
      <c r="D233" s="32">
        <f>+'input sheet (4)'!D57</f>
        <v>0</v>
      </c>
      <c r="E233" s="31"/>
    </row>
    <row r="234" spans="1:5" ht="12" customHeight="1" x14ac:dyDescent="0.2">
      <c r="A234" s="23" t="s">
        <v>629</v>
      </c>
      <c r="B234" s="31"/>
      <c r="C234" s="32">
        <f>+'input sheet (4)'!C56</f>
        <v>0</v>
      </c>
      <c r="D234" s="32">
        <f>+'input sheet (4)'!D56</f>
        <v>0</v>
      </c>
      <c r="E234" s="31"/>
    </row>
    <row r="235" spans="1:5" ht="12" customHeight="1" x14ac:dyDescent="0.2">
      <c r="B235" s="31"/>
      <c r="C235" s="34">
        <f>SUM(C233:C234)</f>
        <v>0</v>
      </c>
      <c r="D235" s="34">
        <f>SUM(D233:D234)</f>
        <v>0</v>
      </c>
      <c r="E235" s="31"/>
    </row>
    <row r="236" spans="1:5" ht="11.1" customHeight="1" x14ac:dyDescent="0.2">
      <c r="B236" s="36"/>
      <c r="C236" s="31"/>
      <c r="D236" s="31"/>
      <c r="E236" s="36"/>
    </row>
    <row r="237" spans="1:5" ht="12" customHeight="1" x14ac:dyDescent="0.2">
      <c r="A237" s="25" t="s">
        <v>630</v>
      </c>
      <c r="B237" s="36"/>
      <c r="C237" s="64">
        <f>+C$67</f>
        <v>2022</v>
      </c>
      <c r="D237" s="64">
        <f>+D$67</f>
        <v>2021</v>
      </c>
      <c r="E237" s="36"/>
    </row>
    <row r="238" spans="1:5" ht="12" customHeight="1" x14ac:dyDescent="0.2">
      <c r="A238" s="23" t="s">
        <v>631</v>
      </c>
      <c r="B238" s="36"/>
      <c r="C238" s="44">
        <f>+'input sheet (4)'!C72</f>
        <v>0</v>
      </c>
      <c r="D238" s="44">
        <f>+'input sheet (4)'!D72</f>
        <v>0</v>
      </c>
      <c r="E238" s="36"/>
    </row>
    <row r="239" spans="1:5" ht="12" customHeight="1" x14ac:dyDescent="0.2">
      <c r="A239" s="23" t="s">
        <v>632</v>
      </c>
      <c r="B239" s="36"/>
      <c r="C239" s="44">
        <f>+'input sheet (4)'!C73</f>
        <v>0</v>
      </c>
      <c r="D239" s="44">
        <f>+'input sheet (4)'!D73</f>
        <v>0</v>
      </c>
      <c r="E239" s="36"/>
    </row>
    <row r="240" spans="1:5" ht="12" customHeight="1" x14ac:dyDescent="0.2">
      <c r="A240" s="23" t="s">
        <v>523</v>
      </c>
      <c r="B240" s="36"/>
      <c r="C240" s="44">
        <f>+'input sheet (4)'!C74</f>
        <v>0</v>
      </c>
      <c r="D240" s="44">
        <f>+'input sheet (4)'!D74</f>
        <v>0</v>
      </c>
      <c r="E240" s="36"/>
    </row>
    <row r="241" spans="1:6" ht="12" customHeight="1" x14ac:dyDescent="0.2">
      <c r="B241" s="36"/>
      <c r="C241" s="34">
        <f>SUM(C238:C240)</f>
        <v>0</v>
      </c>
      <c r="D241" s="34">
        <f>SUM(D238:D240)</f>
        <v>0</v>
      </c>
      <c r="E241" s="36"/>
    </row>
    <row r="242" spans="1:6" ht="11.1" customHeight="1" x14ac:dyDescent="0.2">
      <c r="B242" s="36"/>
      <c r="C242" s="31"/>
      <c r="D242" s="31"/>
      <c r="E242" s="36"/>
    </row>
    <row r="243" spans="1:6" ht="12" customHeight="1" x14ac:dyDescent="0.2">
      <c r="A243" s="25" t="s">
        <v>633</v>
      </c>
      <c r="B243" s="136" t="s">
        <v>634</v>
      </c>
      <c r="C243" s="136" t="s">
        <v>468</v>
      </c>
      <c r="D243" s="136" t="s">
        <v>635</v>
      </c>
    </row>
    <row r="244" spans="1:6" ht="12" customHeight="1" x14ac:dyDescent="0.2">
      <c r="A244" s="25"/>
      <c r="B244" s="136"/>
      <c r="C244" s="136"/>
      <c r="D244" s="136"/>
    </row>
    <row r="245" spans="1:6" ht="12" customHeight="1" x14ac:dyDescent="0.2">
      <c r="A245" s="25"/>
      <c r="B245" s="136"/>
      <c r="C245" s="136"/>
      <c r="D245" s="136"/>
    </row>
    <row r="246" spans="1:6" ht="12" customHeight="1" x14ac:dyDescent="0.2">
      <c r="A246" s="23" t="str">
        <f>IF(C91=0,"No assets were disposed of during the year",'input sheet (3)'!A53)</f>
        <v>No assets were disposed of during the year</v>
      </c>
      <c r="B246" s="32">
        <f>+'input sheet (3)'!B53</f>
        <v>0</v>
      </c>
      <c r="C246" s="32">
        <f>+'input sheet (3)'!C53</f>
        <v>0</v>
      </c>
      <c r="D246" s="32">
        <f>-+'input sheet (3)'!D53</f>
        <v>0</v>
      </c>
      <c r="E246" s="36"/>
    </row>
    <row r="247" spans="1:6" ht="12" customHeight="1" x14ac:dyDescent="0.2">
      <c r="A247" s="23" t="str">
        <f>IF('input sheet (3)'!B54=0,"",'input sheet (3)'!A54)</f>
        <v/>
      </c>
      <c r="B247" s="32" t="str">
        <f>IF('input sheet (3)'!B54=0,"",+'input sheet (3)'!B54)</f>
        <v/>
      </c>
      <c r="C247" s="32" t="str">
        <f>IF('input sheet (3)'!B54=0,"",+'input sheet (3)'!C54)</f>
        <v/>
      </c>
      <c r="D247" s="32" t="str">
        <f>IF('input sheet (3)'!B54=0,"",+'input sheet (3)'!D54)</f>
        <v/>
      </c>
      <c r="E247" s="36"/>
    </row>
    <row r="248" spans="1:6" ht="12" customHeight="1" x14ac:dyDescent="0.2">
      <c r="A248" s="23" t="str">
        <f>IF('input sheet (3)'!B55=0,"",'input sheet (3)'!A55)</f>
        <v/>
      </c>
      <c r="B248" s="32" t="str">
        <f>IF('input sheet (3)'!B55=0,"",+'input sheet (3)'!B55)</f>
        <v/>
      </c>
      <c r="C248" s="32" t="str">
        <f>IF('input sheet (3)'!B55=0,"",+'input sheet (3)'!C55)</f>
        <v/>
      </c>
      <c r="D248" s="32" t="str">
        <f>IF('input sheet (3)'!B55=0,"",+'input sheet (3)'!D55)</f>
        <v/>
      </c>
      <c r="E248" s="36"/>
    </row>
    <row r="249" spans="1:6" ht="12" customHeight="1" x14ac:dyDescent="0.2">
      <c r="A249" s="23" t="str">
        <f>IF('input sheet (3)'!B56=0,"",'input sheet (3)'!A56)</f>
        <v/>
      </c>
      <c r="B249" s="32" t="str">
        <f>IF('input sheet (3)'!B56=0,"",+'input sheet (3)'!B56)</f>
        <v/>
      </c>
      <c r="C249" s="32" t="str">
        <f>IF('input sheet (3)'!B56=0,"",+'input sheet (3)'!C56)</f>
        <v/>
      </c>
      <c r="D249" s="32" t="str">
        <f>IF('input sheet (3)'!B56=0,"",+'input sheet (3)'!D56)</f>
        <v/>
      </c>
      <c r="E249" s="36"/>
    </row>
    <row r="250" spans="1:6" x14ac:dyDescent="0.2">
      <c r="A250" s="122" t="str">
        <f>+A$12</f>
        <v>(pick from list) Liberal Democrats</v>
      </c>
      <c r="B250" s="122"/>
      <c r="C250" s="122"/>
      <c r="D250" s="122"/>
    </row>
    <row r="251" spans="1:6" x14ac:dyDescent="0.2">
      <c r="A251" s="122" t="str">
        <f>+A$13</f>
        <v>Accounts for the Year Ended 31st December 2022</v>
      </c>
      <c r="B251" s="122"/>
      <c r="C251" s="122"/>
      <c r="D251" s="122"/>
    </row>
    <row r="252" spans="1:6" ht="15" x14ac:dyDescent="0.2">
      <c r="A252" s="25"/>
    </row>
    <row r="253" spans="1:6" ht="15" x14ac:dyDescent="0.2">
      <c r="A253" s="25" t="s">
        <v>636</v>
      </c>
    </row>
    <row r="255" spans="1:6" ht="15" customHeight="1" x14ac:dyDescent="0.2">
      <c r="A255" s="133" t="s">
        <v>669</v>
      </c>
      <c r="B255" s="133"/>
      <c r="C255" s="133"/>
      <c r="D255" s="133"/>
      <c r="E255" s="133"/>
      <c r="F255" s="45"/>
    </row>
    <row r="256" spans="1:6" x14ac:dyDescent="0.2">
      <c r="A256" s="133"/>
      <c r="B256" s="133"/>
      <c r="C256" s="133"/>
      <c r="D256" s="133"/>
      <c r="E256" s="133"/>
      <c r="F256" s="45"/>
    </row>
    <row r="257" spans="1:6" ht="15" customHeight="1" x14ac:dyDescent="0.2">
      <c r="A257" s="133" t="str">
        <f>"In addition I confirm that these accounts have been approved by the executive committee of " &amp; 'input sheet (1)'!B4 &amp; " Liberal Democrats."</f>
        <v>In addition I confirm that these accounts have been approved by the executive committee of (pick from list) Liberal Democrats.</v>
      </c>
      <c r="B257" s="133"/>
      <c r="C257" s="133"/>
      <c r="D257" s="133"/>
      <c r="E257" s="133"/>
      <c r="F257" s="45"/>
    </row>
    <row r="258" spans="1:6" x14ac:dyDescent="0.2">
      <c r="A258" s="133"/>
      <c r="B258" s="133"/>
      <c r="C258" s="133"/>
      <c r="D258" s="133"/>
      <c r="E258" s="133"/>
      <c r="F258" s="45"/>
    </row>
    <row r="259" spans="1:6" ht="13.5" thickBot="1" x14ac:dyDescent="0.25"/>
    <row r="260" spans="1:6" x14ac:dyDescent="0.2">
      <c r="A260" s="46" t="s">
        <v>637</v>
      </c>
      <c r="B260" s="123"/>
      <c r="C260" s="124"/>
      <c r="D260" s="124"/>
      <c r="E260" s="125"/>
    </row>
    <row r="261" spans="1:6" x14ac:dyDescent="0.2">
      <c r="B261" s="126"/>
      <c r="C261" s="122"/>
      <c r="D261" s="122"/>
      <c r="E261" s="127"/>
    </row>
    <row r="262" spans="1:6" ht="13.5" thickBot="1" x14ac:dyDescent="0.25">
      <c r="B262" s="128"/>
      <c r="C262" s="129"/>
      <c r="D262" s="129"/>
      <c r="E262" s="130"/>
    </row>
    <row r="263" spans="1:6" x14ac:dyDescent="0.2">
      <c r="A263" s="46" t="s">
        <v>638</v>
      </c>
      <c r="B263" s="131" t="str">
        <f>+'input sheet (1)'!A18</f>
        <v>(name)</v>
      </c>
      <c r="C263" s="131"/>
      <c r="D263" s="131"/>
      <c r="E263" s="131"/>
    </row>
    <row r="264" spans="1:6" x14ac:dyDescent="0.2">
      <c r="A264" s="46" t="s">
        <v>639</v>
      </c>
      <c r="B264" s="121" t="str">
        <f>'input sheet (1)'!B3 &amp; " Treasurer"</f>
        <v>2021 Treasurer</v>
      </c>
      <c r="C264" s="121"/>
      <c r="D264" s="121"/>
      <c r="E264" s="121"/>
    </row>
    <row r="265" spans="1:6" x14ac:dyDescent="0.2">
      <c r="A265" s="46" t="s">
        <v>640</v>
      </c>
      <c r="B265" s="121"/>
      <c r="C265" s="121"/>
      <c r="D265" s="121"/>
      <c r="E265" s="121"/>
    </row>
    <row r="266" spans="1:6" ht="13.5" thickBot="1" x14ac:dyDescent="0.25">
      <c r="A266" s="46"/>
      <c r="B266" s="29"/>
      <c r="C266" s="29"/>
      <c r="D266" s="29"/>
      <c r="E266" s="29"/>
    </row>
    <row r="267" spans="1:6" x14ac:dyDescent="0.2">
      <c r="A267" s="46" t="s">
        <v>637</v>
      </c>
      <c r="B267" s="123"/>
      <c r="C267" s="124"/>
      <c r="D267" s="124"/>
      <c r="E267" s="125"/>
    </row>
    <row r="268" spans="1:6" x14ac:dyDescent="0.2">
      <c r="B268" s="126"/>
      <c r="C268" s="122"/>
      <c r="D268" s="122"/>
      <c r="E268" s="127"/>
    </row>
    <row r="269" spans="1:6" ht="13.5" thickBot="1" x14ac:dyDescent="0.25">
      <c r="B269" s="128"/>
      <c r="C269" s="129"/>
      <c r="D269" s="129"/>
      <c r="E269" s="130"/>
    </row>
    <row r="270" spans="1:6" x14ac:dyDescent="0.2">
      <c r="A270" s="46" t="s">
        <v>638</v>
      </c>
      <c r="B270" s="131" t="str">
        <f>+'input sheet (1)'!A17</f>
        <v>(name)</v>
      </c>
      <c r="C270" s="131"/>
      <c r="D270" s="131"/>
      <c r="E270" s="131"/>
    </row>
    <row r="271" spans="1:6" x14ac:dyDescent="0.2">
      <c r="A271" s="46" t="s">
        <v>639</v>
      </c>
      <c r="B271" s="121" t="str">
        <f>'input sheet (1)'!B3 &amp; " Chair"</f>
        <v>2021 Chair</v>
      </c>
      <c r="C271" s="121"/>
      <c r="D271" s="121"/>
      <c r="E271" s="121"/>
    </row>
    <row r="272" spans="1:6" x14ac:dyDescent="0.2">
      <c r="A272" s="46" t="s">
        <v>640</v>
      </c>
      <c r="B272" s="121"/>
      <c r="C272" s="121"/>
      <c r="D272" s="121"/>
      <c r="E272" s="121"/>
    </row>
    <row r="273" spans="1:5" x14ac:dyDescent="0.2">
      <c r="A273" s="46"/>
      <c r="B273" s="29"/>
      <c r="C273" s="29"/>
      <c r="D273" s="29"/>
      <c r="E273" s="29"/>
    </row>
    <row r="274" spans="1:5" x14ac:dyDescent="0.2">
      <c r="A274" s="122" t="str">
        <f>+A$12</f>
        <v>(pick from list) Liberal Democrats</v>
      </c>
      <c r="B274" s="122"/>
      <c r="C274" s="122"/>
      <c r="D274" s="122"/>
      <c r="E274" s="29"/>
    </row>
    <row r="275" spans="1:5" x14ac:dyDescent="0.2">
      <c r="A275" s="122" t="str">
        <f>+A$13</f>
        <v>Accounts for the Year Ended 31st December 2022</v>
      </c>
      <c r="B275" s="122"/>
      <c r="C275" s="122"/>
      <c r="D275" s="122"/>
      <c r="E275" s="29"/>
    </row>
    <row r="277" spans="1:5" ht="15" x14ac:dyDescent="0.2">
      <c r="A277" s="25" t="s">
        <v>641</v>
      </c>
    </row>
    <row r="278" spans="1:5" ht="15" customHeight="1" x14ac:dyDescent="0.2">
      <c r="A278" s="132" t="str">
        <f>"I have examined the Income and Expenditure and Balance Sheet for the year ending 31st December "&amp;'input sheet (1)'!B2&amp;" together with the underlying accounting records and confirm that the accounts are in accordance therewith."</f>
        <v>I have examined the Income and Expenditure and Balance Sheet for the year ending 31st December 2022 together with the underlying accounting records and confirm that the accounts are in accordance therewith.</v>
      </c>
      <c r="B278" s="133"/>
      <c r="C278" s="133"/>
      <c r="D278" s="133"/>
      <c r="E278" s="133"/>
    </row>
    <row r="279" spans="1:5" ht="15" customHeight="1" x14ac:dyDescent="0.2">
      <c r="A279" s="132"/>
      <c r="B279" s="133"/>
      <c r="C279" s="133"/>
      <c r="D279" s="133"/>
      <c r="E279" s="133"/>
    </row>
    <row r="280" spans="1:5" x14ac:dyDescent="0.2">
      <c r="A280" s="133"/>
      <c r="B280" s="133"/>
      <c r="C280" s="133"/>
      <c r="D280" s="133"/>
      <c r="E280" s="133"/>
    </row>
    <row r="281" spans="1:5" x14ac:dyDescent="0.2">
      <c r="A281" s="132" t="s">
        <v>716</v>
      </c>
      <c r="B281" s="133"/>
      <c r="C281" s="133"/>
      <c r="D281" s="133"/>
      <c r="E281" s="133"/>
    </row>
    <row r="282" spans="1:5" x14ac:dyDescent="0.2">
      <c r="A282" s="133"/>
      <c r="B282" s="133"/>
      <c r="C282" s="133"/>
      <c r="D282" s="133"/>
      <c r="E282" s="133"/>
    </row>
    <row r="283" spans="1:5" x14ac:dyDescent="0.2">
      <c r="A283" s="133"/>
      <c r="B283" s="133"/>
      <c r="C283" s="133"/>
      <c r="D283" s="133"/>
      <c r="E283" s="133"/>
    </row>
    <row r="284" spans="1:5" x14ac:dyDescent="0.2">
      <c r="A284" s="133"/>
      <c r="B284" s="133"/>
      <c r="C284" s="133"/>
      <c r="D284" s="133"/>
      <c r="E284" s="133"/>
    </row>
    <row r="285" spans="1:5" x14ac:dyDescent="0.2">
      <c r="A285" s="133"/>
      <c r="B285" s="133"/>
      <c r="C285" s="133"/>
      <c r="D285" s="133"/>
      <c r="E285" s="133"/>
    </row>
    <row r="286" spans="1:5" ht="13.5" thickBot="1" x14ac:dyDescent="0.25">
      <c r="A286" s="45"/>
      <c r="B286" s="45"/>
      <c r="C286" s="45"/>
      <c r="D286" s="45"/>
      <c r="E286" s="45"/>
    </row>
    <row r="287" spans="1:5" x14ac:dyDescent="0.2">
      <c r="A287" s="46" t="s">
        <v>637</v>
      </c>
      <c r="B287" s="123"/>
      <c r="C287" s="124"/>
      <c r="D287" s="124"/>
      <c r="E287" s="125"/>
    </row>
    <row r="288" spans="1:5" x14ac:dyDescent="0.2">
      <c r="B288" s="126"/>
      <c r="C288" s="122"/>
      <c r="D288" s="122"/>
      <c r="E288" s="127"/>
    </row>
    <row r="289" spans="1:5" ht="13.5" thickBot="1" x14ac:dyDescent="0.25">
      <c r="B289" s="128"/>
      <c r="C289" s="129"/>
      <c r="D289" s="129"/>
      <c r="E289" s="130"/>
    </row>
    <row r="290" spans="1:5" x14ac:dyDescent="0.2">
      <c r="A290" s="46" t="s">
        <v>638</v>
      </c>
      <c r="B290" s="131"/>
      <c r="C290" s="131"/>
      <c r="D290" s="131"/>
      <c r="E290" s="131"/>
    </row>
    <row r="291" spans="1:5" x14ac:dyDescent="0.2">
      <c r="A291" s="46" t="s">
        <v>639</v>
      </c>
      <c r="B291" s="121" t="s">
        <v>642</v>
      </c>
      <c r="C291" s="121"/>
      <c r="D291" s="121"/>
      <c r="E291" s="121"/>
    </row>
    <row r="292" spans="1:5" x14ac:dyDescent="0.2">
      <c r="A292" s="46" t="s">
        <v>640</v>
      </c>
      <c r="B292" s="121"/>
      <c r="C292" s="121"/>
      <c r="D292" s="121"/>
      <c r="E292" s="121"/>
    </row>
  </sheetData>
  <mergeCells count="60">
    <mergeCell ref="A138:D138"/>
    <mergeCell ref="A53:E56"/>
    <mergeCell ref="A59:E62"/>
    <mergeCell ref="A64:D64"/>
    <mergeCell ref="A65:D65"/>
    <mergeCell ref="E172:E173"/>
    <mergeCell ref="A12:E12"/>
    <mergeCell ref="A13:E13"/>
    <mergeCell ref="A27:E27"/>
    <mergeCell ref="A34:E34"/>
    <mergeCell ref="A39:D39"/>
    <mergeCell ref="B151:C151"/>
    <mergeCell ref="D151:E151"/>
    <mergeCell ref="A43:E46"/>
    <mergeCell ref="A48:E51"/>
    <mergeCell ref="A40:D40"/>
    <mergeCell ref="A100:D100"/>
    <mergeCell ref="A134:E134"/>
    <mergeCell ref="A135:E135"/>
    <mergeCell ref="A136:D136"/>
    <mergeCell ref="A137:D137"/>
    <mergeCell ref="B243:B245"/>
    <mergeCell ref="D217:D218"/>
    <mergeCell ref="E217:E218"/>
    <mergeCell ref="A168:E170"/>
    <mergeCell ref="A66:D66"/>
    <mergeCell ref="A98:D98"/>
    <mergeCell ref="A99:D99"/>
    <mergeCell ref="B190:C190"/>
    <mergeCell ref="D190:E190"/>
    <mergeCell ref="B217:B218"/>
    <mergeCell ref="C217:C218"/>
    <mergeCell ref="B171:C171"/>
    <mergeCell ref="D171:E171"/>
    <mergeCell ref="B172:B173"/>
    <mergeCell ref="C172:C173"/>
    <mergeCell ref="D172:D173"/>
    <mergeCell ref="C177:D177"/>
    <mergeCell ref="B272:E272"/>
    <mergeCell ref="A274:D274"/>
    <mergeCell ref="B263:E263"/>
    <mergeCell ref="B264:E264"/>
    <mergeCell ref="B271:E271"/>
    <mergeCell ref="B265:E265"/>
    <mergeCell ref="B267:E269"/>
    <mergeCell ref="A250:D250"/>
    <mergeCell ref="A251:D251"/>
    <mergeCell ref="B270:E270"/>
    <mergeCell ref="A255:E256"/>
    <mergeCell ref="C243:C245"/>
    <mergeCell ref="D243:D245"/>
    <mergeCell ref="A257:E258"/>
    <mergeCell ref="B260:E262"/>
    <mergeCell ref="B291:E291"/>
    <mergeCell ref="B292:E292"/>
    <mergeCell ref="A275:D275"/>
    <mergeCell ref="B287:E289"/>
    <mergeCell ref="B290:E290"/>
    <mergeCell ref="A278:E280"/>
    <mergeCell ref="A281:E285"/>
  </mergeCells>
  <conditionalFormatting sqref="A20:B25">
    <cfRule type="cellIs" dxfId="5" priority="6" stopIfTrue="1" operator="equal">
      <formula>"-"</formula>
    </cfRule>
  </conditionalFormatting>
  <conditionalFormatting sqref="A43:E46">
    <cfRule type="containsText" dxfId="4" priority="5" operator="containsText" text="write something in here">
      <formula>NOT(ISERROR(SEARCH("write something in here",A43)))</formula>
    </cfRule>
  </conditionalFormatting>
  <conditionalFormatting sqref="A48:E51">
    <cfRule type="containsText" dxfId="3" priority="4" operator="containsText" text="write something in here">
      <formula>NOT(ISERROR(SEARCH("write something in here",A48)))</formula>
    </cfRule>
  </conditionalFormatting>
  <conditionalFormatting sqref="A53:E56">
    <cfRule type="containsText" dxfId="2" priority="3" operator="containsText" text="write something in here">
      <formula>NOT(ISERROR(SEARCH("write something in here",A53)))</formula>
    </cfRule>
  </conditionalFormatting>
  <conditionalFormatting sqref="A59:E62">
    <cfRule type="containsText" dxfId="1" priority="2" operator="containsText" text="write something in here">
      <formula>NOT(ISERROR(SEARCH("write something in here",A59)))</formula>
    </cfRule>
  </conditionalFormatting>
  <conditionalFormatting sqref="B192:E201">
    <cfRule type="cellIs" dxfId="0" priority="1" operator="equal">
      <formula>0</formula>
    </cfRule>
  </conditionalFormatting>
  <printOptions horizontalCentered="1"/>
  <pageMargins left="0.43307086614173229" right="0.43307086614173229" top="0.59055118110236227" bottom="0.59055118110236227" header="0.51181102362204722" footer="0.51181102362204722"/>
  <pageSetup paperSize="9" orientation="portrait" r:id="rId1"/>
  <headerFooter alignWithMargins="0"/>
  <rowBreaks count="7" manualBreakCount="7">
    <brk id="38" max="16383" man="1"/>
    <brk id="63" max="16383" man="1"/>
    <brk id="97" max="16383" man="1"/>
    <brk id="135" max="16383" man="1"/>
    <brk id="189" max="16383" man="1"/>
    <brk id="249" max="16383" man="1"/>
    <brk id="273"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read me</vt:lpstr>
      <vt:lpstr>input sheet (1)</vt:lpstr>
      <vt:lpstr>input sheet (2)</vt:lpstr>
      <vt:lpstr>input sheet (3)</vt:lpstr>
      <vt:lpstr>input sheet (4)</vt:lpstr>
      <vt:lpstr>trial balance</vt:lpstr>
      <vt:lpstr>AccountsToPrint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lloyd</dc:creator>
  <cp:lastModifiedBy>Lloyd Harris</cp:lastModifiedBy>
  <cp:lastPrinted>2022-05-20T12:21:14Z</cp:lastPrinted>
  <dcterms:created xsi:type="dcterms:W3CDTF">2020-12-20T21:51:12Z</dcterms:created>
  <dcterms:modified xsi:type="dcterms:W3CDTF">2022-11-11T13:54:54Z</dcterms:modified>
</cp:coreProperties>
</file>